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8">'Omg38'!$A$1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<sst xmlns="http://schemas.openxmlformats.org/spreadsheetml/2006/main" count="142" uniqueCount="73">
  <si>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</si>
  <si>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</si>
  <si>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</si>
  <si>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</si>
  <si>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</si>
  <si>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</si>
  <si>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</si>
  <si>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</si>
  <si>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</si>
  <si>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</si>
  <si>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</si>
  <si>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</si>
  <si>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</si>
  <si>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</si>
  <si>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Chelsea</t>
  </si>
  <si>
    <t>Manchester C</t>
  </si>
  <si>
    <t>x</t>
  </si>
  <si>
    <t>J</t>
  </si>
  <si>
    <t>Arsenal</t>
  </si>
  <si>
    <t>Huddersfield</t>
  </si>
  <si>
    <t>KC</t>
  </si>
  <si>
    <t>Manchester U</t>
  </si>
  <si>
    <t>Fulham</t>
  </si>
  <si>
    <t>G</t>
  </si>
  <si>
    <t>A</t>
  </si>
  <si>
    <t>Leicester</t>
  </si>
  <si>
    <t>Tottenham</t>
  </si>
  <si>
    <t>R</t>
  </si>
  <si>
    <t>Burnley</t>
  </si>
  <si>
    <t>Brighton</t>
  </si>
  <si>
    <t>T</t>
  </si>
  <si>
    <t>West Ham</t>
  </si>
  <si>
    <t>Crystal P</t>
  </si>
  <si>
    <t>B</t>
  </si>
  <si>
    <t>Cardiff</t>
  </si>
  <si>
    <t>Southampton</t>
  </si>
  <si>
    <t>Leeds</t>
  </si>
  <si>
    <t>QPR</t>
  </si>
  <si>
    <t>Millwall</t>
  </si>
  <si>
    <t>Hull</t>
  </si>
  <si>
    <t>D</t>
  </si>
  <si>
    <t>Birmingham</t>
  </si>
  <si>
    <t>Bristol C</t>
  </si>
  <si>
    <t>Brentford</t>
  </si>
  <si>
    <t>Swansea</t>
  </si>
  <si>
    <t>Sheffield W</t>
  </si>
  <si>
    <t>Rotherham</t>
  </si>
  <si>
    <t>Wigan</t>
  </si>
  <si>
    <t>Derby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</si>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</sst>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20</xdr:row>
      <xdr:rowOff>161925</xdr:rowOff>
    </xdr:from>
    <xdr:to>
      <xdr:col>38</xdr:col>
      <xdr:colOff>66675</xdr:colOff>
      <xdr:row>36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81400"/>
          <a:ext cx="657225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     Önneredshallen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 + 6 grader, stilla och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Gento gick. Bengt , Rolf, Danen i gymmet. Carlzon till kaffet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sjuk , Magnus hemma, ont i knäet.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God köttbullemacka, kaffe och dricka.  Kanooon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Engström på nio rätt  med gammal rad.  Lite sämre var Gento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åtta rätt.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Försäljning av Bingolotter inför uppesittarkvällen på två ställen på Frölunda Torg.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och Roffen ställer upp under större delen av veckan och säljer vid ett bord.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andra bordet fördelas enligt: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Fredag 21/12 Janne o Bengt, Lördag: 22/12 Carlzon och Dan, Söndag 23/12 Tony och Allan.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Lördag 29/12 sista träningen för året. Då sker också årsmötet. Punkter att diskutera och besluta om: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Träningsdag lördag flyttas till fredag? Träningstider för de olika träningsdagarna? Fonder? Regler enkelrader?, Tipssystem?, Regler vid utebliven rad?, Regler tel. samtal vid frukostbordet, 13 rätts tröja. vilken storlek ?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0">
    <pageSetUpPr fitToPage="1"/>
  </sheetPr>
  <dimension ref="A1:AM37"/>
  <sheetViews>
    <sheetView tabSelected="1" zoomScalePageLayoutView="0" workbookViewId="0" topLeftCell="A4">
      <selection activeCell="AP30" sqref="AP3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28125" style="0" customWidth="1"/>
    <col min="26" max="26" width="0.425781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v>49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 t="s">
        <v>16</v>
      </c>
      <c r="G6" s="6">
        <f>IF(LEFT($D6,1)=LEFT(F6,1),1,IF(LEFT($D6,1)=RIGHT(F6,1),1,0))</f>
        <v>0</v>
      </c>
      <c r="H6" s="6"/>
      <c r="I6" s="25">
        <v>1</v>
      </c>
      <c r="J6" s="6">
        <f>IF(LEFT($D6,1)=LEFT(I6,1),1,IF(LEFT($D6,1)=RIGHT(I6,1),1,0))</f>
        <v>1</v>
      </c>
      <c r="K6" s="6"/>
      <c r="L6" s="25">
        <v>2</v>
      </c>
      <c r="M6" s="6">
        <f>IF(LEFT($D6,1)=LEFT(L6,1),1,IF(LEFT($D6,1)=RIGHT(L6,1),1,0))</f>
        <v>0</v>
      </c>
      <c r="N6" s="6"/>
      <c r="O6" s="25" t="s">
        <v>16</v>
      </c>
      <c r="P6" s="6">
        <f>IF(LEFT($D6,1)=LEFT(O6,1),1,IF(LEFT($D6,1)=RIGHT(O6,1),1,0))</f>
        <v>0</v>
      </c>
      <c r="Q6" s="6"/>
      <c r="R6" s="25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2</v>
      </c>
      <c r="V6" s="6">
        <f>IF(LEFT($D6,1)=LEFT(U6,1),1,IF(LEFT($D6,1)=RIGHT(U6,1),1,0))</f>
        <v>0</v>
      </c>
      <c r="W6" s="6"/>
      <c r="X6" s="25">
        <v>2</v>
      </c>
      <c r="Y6" s="6">
        <f>IF(LEFT($D6,1)=LEFT(X6,1),1,IF(LEFT($D6,1)=RIGHT(X6,1),1,0))</f>
        <v>0</v>
      </c>
      <c r="Z6" s="6"/>
      <c r="AA6" s="25" t="s">
        <v>16</v>
      </c>
      <c r="AB6" s="2">
        <f>IF(LEFT($D6,1)=LEFT(AA6,1),1,IF(LEFT($D6,1)=RIGHT(AA6,1),1,0))</f>
        <v>0</v>
      </c>
      <c r="AC6" s="25">
        <v>2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6" t="s">
        <v>16</v>
      </c>
      <c r="AI6" s="27"/>
      <c r="AJ6" s="25">
        <f>COUNTIF(AG6:AI6,D6)</f>
        <v>0</v>
      </c>
      <c r="AK6" s="28" t="s">
        <v>17</v>
      </c>
      <c r="AL6" s="29"/>
      <c r="AM6" s="1">
        <f>COUNTIF(D6,1)</f>
        <v>1</v>
      </c>
    </row>
    <row r="7" spans="1:39" ht="13.5" thickBot="1">
      <c r="A7" s="21" t="s">
        <v>18</v>
      </c>
      <c r="B7" s="22" t="s">
        <v>19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>
        <v>1</v>
      </c>
      <c r="AH7" s="26"/>
      <c r="AI7" s="27"/>
      <c r="AJ7" s="25">
        <f aca="true" t="shared" si="11" ref="AJ7:AJ18">COUNTIF(AG7:AI7,D7)</f>
        <v>1</v>
      </c>
      <c r="AK7" s="28" t="s">
        <v>20</v>
      </c>
      <c r="AL7" s="29"/>
      <c r="AM7" s="1">
        <f aca="true" t="shared" si="12" ref="AM7:AM18">COUNTIF(D7,1)</f>
        <v>1</v>
      </c>
    </row>
    <row r="8" spans="1:39" ht="13.5" thickBot="1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 t="s">
        <v>16</v>
      </c>
      <c r="J8" s="6">
        <f t="shared" si="2"/>
        <v>0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4">
        <v>2</v>
      </c>
      <c r="V8" s="6">
        <f t="shared" si="6"/>
        <v>0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5">
        <v>1</v>
      </c>
      <c r="AH8" s="36"/>
      <c r="AI8" s="37">
        <v>2</v>
      </c>
      <c r="AJ8" s="33">
        <f t="shared" si="11"/>
        <v>1</v>
      </c>
      <c r="AK8" s="38" t="s">
        <v>23</v>
      </c>
      <c r="AL8" s="38" t="s">
        <v>24</v>
      </c>
      <c r="AM8" s="1">
        <f t="shared" si="12"/>
        <v>1</v>
      </c>
    </row>
    <row r="9" spans="1:39" ht="13.5" thickBot="1">
      <c r="A9" s="21" t="s">
        <v>25</v>
      </c>
      <c r="B9" s="22" t="s">
        <v>26</v>
      </c>
      <c r="C9" s="39"/>
      <c r="D9" s="11">
        <v>2</v>
      </c>
      <c r="E9" s="2"/>
      <c r="F9" s="24">
        <v>1</v>
      </c>
      <c r="G9" s="6">
        <f t="shared" si="1"/>
        <v>0</v>
      </c>
      <c r="H9" s="6"/>
      <c r="I9" s="25">
        <v>2</v>
      </c>
      <c r="J9" s="6">
        <f t="shared" si="2"/>
        <v>1</v>
      </c>
      <c r="K9" s="6"/>
      <c r="L9" s="25">
        <v>2</v>
      </c>
      <c r="M9" s="6">
        <f t="shared" si="3"/>
        <v>1</v>
      </c>
      <c r="N9" s="6"/>
      <c r="O9" s="25" t="s">
        <v>16</v>
      </c>
      <c r="P9" s="6">
        <f t="shared" si="4"/>
        <v>0</v>
      </c>
      <c r="Q9" s="6"/>
      <c r="R9" s="25">
        <v>2</v>
      </c>
      <c r="S9" s="6">
        <f t="shared" si="5"/>
        <v>1</v>
      </c>
      <c r="T9" s="6">
        <f t="shared" si="0"/>
        <v>1</v>
      </c>
      <c r="U9" s="25">
        <v>2</v>
      </c>
      <c r="V9" s="6">
        <f t="shared" si="6"/>
        <v>1</v>
      </c>
      <c r="W9" s="6"/>
      <c r="X9" s="25">
        <v>2</v>
      </c>
      <c r="Y9" s="6">
        <f t="shared" si="7"/>
        <v>1</v>
      </c>
      <c r="Z9" s="6"/>
      <c r="AA9" s="25">
        <v>2</v>
      </c>
      <c r="AB9" s="2">
        <f t="shared" si="8"/>
        <v>1</v>
      </c>
      <c r="AC9" s="25">
        <v>2</v>
      </c>
      <c r="AD9" s="6">
        <f t="shared" si="9"/>
        <v>1</v>
      </c>
      <c r="AE9" s="25">
        <v>2</v>
      </c>
      <c r="AF9" s="2">
        <f t="shared" si="10"/>
        <v>1</v>
      </c>
      <c r="AG9" s="26"/>
      <c r="AH9" s="35" t="s">
        <v>16</v>
      </c>
      <c r="AI9" s="40">
        <v>2</v>
      </c>
      <c r="AJ9" s="24">
        <f t="shared" si="11"/>
        <v>1</v>
      </c>
      <c r="AK9" s="28" t="s">
        <v>27</v>
      </c>
      <c r="AL9" s="41" t="s">
        <v>17</v>
      </c>
      <c r="AM9" s="1">
        <f t="shared" si="12"/>
        <v>0</v>
      </c>
    </row>
    <row r="10" spans="1:39" ht="12.75">
      <c r="A10" s="21" t="s">
        <v>28</v>
      </c>
      <c r="B10" s="22" t="s">
        <v>29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 t="s">
        <v>16</v>
      </c>
      <c r="M10" s="6">
        <f t="shared" si="3"/>
        <v>0</v>
      </c>
      <c r="N10" s="6"/>
      <c r="O10" s="25">
        <v>2</v>
      </c>
      <c r="P10" s="6">
        <f t="shared" si="4"/>
        <v>0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 t="s">
        <v>16</v>
      </c>
      <c r="V10" s="6">
        <f t="shared" si="6"/>
        <v>0</v>
      </c>
      <c r="W10" s="6"/>
      <c r="X10" s="25" t="s">
        <v>16</v>
      </c>
      <c r="Y10" s="6">
        <f t="shared" si="7"/>
        <v>0</v>
      </c>
      <c r="Z10" s="6"/>
      <c r="AA10" s="25">
        <v>2</v>
      </c>
      <c r="AB10" s="2">
        <f t="shared" si="8"/>
        <v>0</v>
      </c>
      <c r="AC10" s="25" t="s">
        <v>16</v>
      </c>
      <c r="AD10" s="6">
        <f t="shared" si="9"/>
        <v>0</v>
      </c>
      <c r="AE10" s="25" t="s">
        <v>16</v>
      </c>
      <c r="AF10" s="2">
        <f t="shared" si="10"/>
        <v>0</v>
      </c>
      <c r="AG10" s="26">
        <v>1</v>
      </c>
      <c r="AH10" s="26"/>
      <c r="AI10" s="27"/>
      <c r="AJ10" s="25">
        <f t="shared" si="11"/>
        <v>1</v>
      </c>
      <c r="AK10" s="28" t="s">
        <v>30</v>
      </c>
      <c r="AL10" s="29"/>
      <c r="AM10" s="1">
        <f t="shared" si="12"/>
        <v>1</v>
      </c>
    </row>
    <row r="11" spans="1:39" ht="12.75">
      <c r="A11" s="30" t="s">
        <v>31</v>
      </c>
      <c r="B11" s="30" t="s">
        <v>32</v>
      </c>
      <c r="C11" s="42"/>
      <c r="D11" s="32">
        <v>1</v>
      </c>
      <c r="E11" s="2"/>
      <c r="F11" s="33" t="s">
        <v>16</v>
      </c>
      <c r="G11" s="6">
        <f t="shared" si="1"/>
        <v>0</v>
      </c>
      <c r="H11" s="6"/>
      <c r="I11" s="34">
        <v>1</v>
      </c>
      <c r="J11" s="6">
        <f t="shared" si="2"/>
        <v>1</v>
      </c>
      <c r="K11" s="6"/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34">
        <v>2</v>
      </c>
      <c r="S11" s="6">
        <f t="shared" si="5"/>
        <v>0</v>
      </c>
      <c r="T11" s="6">
        <f t="shared" si="0"/>
        <v>0</v>
      </c>
      <c r="U11" s="34" t="s">
        <v>16</v>
      </c>
      <c r="V11" s="6">
        <f t="shared" si="6"/>
        <v>0</v>
      </c>
      <c r="W11" s="6"/>
      <c r="X11" s="34">
        <v>1</v>
      </c>
      <c r="Y11" s="6">
        <f t="shared" si="7"/>
        <v>1</v>
      </c>
      <c r="Z11" s="6"/>
      <c r="AA11" s="34">
        <v>1</v>
      </c>
      <c r="AB11" s="2">
        <f t="shared" si="8"/>
        <v>1</v>
      </c>
      <c r="AC11" s="34" t="s">
        <v>16</v>
      </c>
      <c r="AD11" s="6">
        <f t="shared" si="9"/>
        <v>0</v>
      </c>
      <c r="AE11" s="34">
        <v>1</v>
      </c>
      <c r="AF11" s="2">
        <f t="shared" si="10"/>
        <v>1</v>
      </c>
      <c r="AG11" s="43">
        <v>1</v>
      </c>
      <c r="AH11" s="43"/>
      <c r="AI11" s="37"/>
      <c r="AJ11" s="24">
        <f t="shared" si="11"/>
        <v>1</v>
      </c>
      <c r="AK11" s="38" t="s">
        <v>33</v>
      </c>
      <c r="AL11" s="44"/>
      <c r="AM11" s="1">
        <f t="shared" si="12"/>
        <v>1</v>
      </c>
    </row>
    <row r="12" spans="1:39" ht="13.5" thickBot="1">
      <c r="A12" s="21" t="s">
        <v>34</v>
      </c>
      <c r="B12" s="22" t="s">
        <v>35</v>
      </c>
      <c r="C12" s="39"/>
      <c r="D12" s="11">
        <v>1</v>
      </c>
      <c r="E12" s="2"/>
      <c r="F12" s="24">
        <v>2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 t="s">
        <v>16</v>
      </c>
      <c r="P12" s="6">
        <f t="shared" si="4"/>
        <v>0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 t="s">
        <v>16</v>
      </c>
      <c r="V12" s="6">
        <f t="shared" si="6"/>
        <v>0</v>
      </c>
      <c r="W12" s="6"/>
      <c r="X12" s="25">
        <v>2</v>
      </c>
      <c r="Y12" s="6">
        <f t="shared" si="7"/>
        <v>0</v>
      </c>
      <c r="Z12" s="6"/>
      <c r="AA12" s="25">
        <v>2</v>
      </c>
      <c r="AB12" s="2">
        <f t="shared" si="8"/>
        <v>0</v>
      </c>
      <c r="AC12" s="25">
        <v>2</v>
      </c>
      <c r="AD12" s="6">
        <f t="shared" si="9"/>
        <v>0</v>
      </c>
      <c r="AE12" s="25" t="s">
        <v>16</v>
      </c>
      <c r="AF12" s="2">
        <f t="shared" si="10"/>
        <v>0</v>
      </c>
      <c r="AG12" s="26">
        <v>1</v>
      </c>
      <c r="AH12" s="36" t="s">
        <v>16</v>
      </c>
      <c r="AI12" s="27">
        <v>2</v>
      </c>
      <c r="AJ12" s="24">
        <f t="shared" si="11"/>
        <v>1</v>
      </c>
      <c r="AK12" s="28"/>
      <c r="AL12" s="29"/>
      <c r="AM12" s="1">
        <f t="shared" si="12"/>
        <v>1</v>
      </c>
    </row>
    <row r="13" spans="1:39" ht="13.5" thickBot="1">
      <c r="A13" s="21" t="s">
        <v>36</v>
      </c>
      <c r="B13" s="22" t="s">
        <v>37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>
        <v>1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>
        <v>1</v>
      </c>
      <c r="AB13" s="2">
        <f t="shared" si="8"/>
        <v>1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35">
        <v>1</v>
      </c>
      <c r="AH13" s="26" t="s">
        <v>16</v>
      </c>
      <c r="AI13" s="40"/>
      <c r="AJ13" s="24">
        <f t="shared" si="11"/>
        <v>1</v>
      </c>
      <c r="AK13" s="28" t="s">
        <v>24</v>
      </c>
      <c r="AL13" s="28" t="s">
        <v>20</v>
      </c>
      <c r="AM13" s="1">
        <f t="shared" si="12"/>
        <v>1</v>
      </c>
    </row>
    <row r="14" spans="1:39" ht="13.5" thickBot="1">
      <c r="A14" s="30" t="s">
        <v>38</v>
      </c>
      <c r="B14" s="30" t="s">
        <v>39</v>
      </c>
      <c r="C14" s="42"/>
      <c r="D14" s="32" t="s">
        <v>16</v>
      </c>
      <c r="E14" s="2"/>
      <c r="F14" s="33" t="s">
        <v>16</v>
      </c>
      <c r="G14" s="6">
        <f t="shared" si="1"/>
        <v>1</v>
      </c>
      <c r="H14" s="6"/>
      <c r="I14" s="34" t="s">
        <v>16</v>
      </c>
      <c r="J14" s="6">
        <f t="shared" si="2"/>
        <v>1</v>
      </c>
      <c r="K14" s="6"/>
      <c r="L14" s="34">
        <v>1</v>
      </c>
      <c r="M14" s="6">
        <f t="shared" si="3"/>
        <v>0</v>
      </c>
      <c r="N14" s="6"/>
      <c r="O14" s="34">
        <v>1</v>
      </c>
      <c r="P14" s="6">
        <f t="shared" si="4"/>
        <v>0</v>
      </c>
      <c r="Q14" s="6"/>
      <c r="R14" s="34" t="s">
        <v>16</v>
      </c>
      <c r="S14" s="6">
        <f t="shared" si="5"/>
        <v>1</v>
      </c>
      <c r="T14" s="6">
        <f t="shared" si="0"/>
        <v>1</v>
      </c>
      <c r="U14" s="34">
        <v>2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 t="s">
        <v>16</v>
      </c>
      <c r="AB14" s="2">
        <f t="shared" si="8"/>
        <v>1</v>
      </c>
      <c r="AC14" s="34" t="s">
        <v>16</v>
      </c>
      <c r="AD14" s="6">
        <f t="shared" si="9"/>
        <v>1</v>
      </c>
      <c r="AE14" s="34">
        <v>2</v>
      </c>
      <c r="AF14" s="2">
        <f t="shared" si="10"/>
        <v>0</v>
      </c>
      <c r="AG14" s="43">
        <v>1</v>
      </c>
      <c r="AH14" s="36"/>
      <c r="AI14" s="37"/>
      <c r="AJ14" s="25">
        <f t="shared" si="11"/>
        <v>0</v>
      </c>
      <c r="AK14" s="38" t="s">
        <v>40</v>
      </c>
      <c r="AL14" s="44"/>
      <c r="AM14" s="1">
        <f t="shared" si="12"/>
        <v>0</v>
      </c>
    </row>
    <row r="15" spans="1:39" ht="13.5" thickBot="1">
      <c r="A15" s="21" t="s">
        <v>41</v>
      </c>
      <c r="B15" s="22" t="s">
        <v>42</v>
      </c>
      <c r="C15" s="39"/>
      <c r="D15" s="11">
        <v>2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>
        <v>1</v>
      </c>
      <c r="AH15" s="35" t="s">
        <v>16</v>
      </c>
      <c r="AI15" s="27"/>
      <c r="AJ15" s="25">
        <f t="shared" si="11"/>
        <v>0</v>
      </c>
      <c r="AK15" s="28" t="s">
        <v>17</v>
      </c>
      <c r="AL15" s="28" t="s">
        <v>40</v>
      </c>
      <c r="AM15" s="1">
        <f t="shared" si="12"/>
        <v>0</v>
      </c>
    </row>
    <row r="16" spans="1:39" ht="13.5" thickBot="1">
      <c r="A16" s="21" t="s">
        <v>43</v>
      </c>
      <c r="B16" s="22" t="s">
        <v>44</v>
      </c>
      <c r="C16" s="39"/>
      <c r="D16" s="11">
        <v>2</v>
      </c>
      <c r="E16" s="2"/>
      <c r="F16" s="24">
        <v>2</v>
      </c>
      <c r="G16" s="6">
        <f t="shared" si="1"/>
        <v>1</v>
      </c>
      <c r="H16" s="6"/>
      <c r="I16" s="25" t="s">
        <v>16</v>
      </c>
      <c r="J16" s="6">
        <f t="shared" si="2"/>
        <v>0</v>
      </c>
      <c r="K16" s="6"/>
      <c r="L16" s="25">
        <v>2</v>
      </c>
      <c r="M16" s="6">
        <f t="shared" si="3"/>
        <v>1</v>
      </c>
      <c r="N16" s="6"/>
      <c r="O16" s="25">
        <v>1</v>
      </c>
      <c r="P16" s="6">
        <f t="shared" si="4"/>
        <v>0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25">
        <v>2</v>
      </c>
      <c r="AB16" s="2">
        <f t="shared" si="8"/>
        <v>1</v>
      </c>
      <c r="AC16" s="25" t="s">
        <v>16</v>
      </c>
      <c r="AD16" s="6">
        <f t="shared" si="9"/>
        <v>0</v>
      </c>
      <c r="AE16" s="25">
        <v>1</v>
      </c>
      <c r="AF16" s="2">
        <f t="shared" si="10"/>
        <v>0</v>
      </c>
      <c r="AG16" s="26">
        <v>1</v>
      </c>
      <c r="AH16" s="26"/>
      <c r="AI16" s="45">
        <v>2</v>
      </c>
      <c r="AJ16" s="25">
        <f t="shared" si="11"/>
        <v>1</v>
      </c>
      <c r="AK16" s="28" t="s">
        <v>20</v>
      </c>
      <c r="AL16" s="28" t="s">
        <v>33</v>
      </c>
      <c r="AM16" s="1">
        <f t="shared" si="12"/>
        <v>0</v>
      </c>
    </row>
    <row r="17" spans="1:39" ht="13.5" thickBot="1">
      <c r="A17" s="21" t="s">
        <v>45</v>
      </c>
      <c r="B17" s="22" t="s">
        <v>46</v>
      </c>
      <c r="C17" s="23"/>
      <c r="D17" s="11" t="s">
        <v>16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>
        <v>2</v>
      </c>
      <c r="AB17" s="2">
        <f t="shared" si="8"/>
        <v>0</v>
      </c>
      <c r="AC17" s="25">
        <v>1</v>
      </c>
      <c r="AD17" s="6">
        <f t="shared" si="9"/>
        <v>0</v>
      </c>
      <c r="AE17" s="25">
        <v>1</v>
      </c>
      <c r="AF17" s="2">
        <f t="shared" si="10"/>
        <v>0</v>
      </c>
      <c r="AG17" s="26">
        <v>1</v>
      </c>
      <c r="AH17" s="36"/>
      <c r="AI17" s="27"/>
      <c r="AJ17" s="25">
        <f t="shared" si="11"/>
        <v>0</v>
      </c>
      <c r="AK17" s="28" t="s">
        <v>23</v>
      </c>
      <c r="AL17" s="29"/>
      <c r="AM17" s="1">
        <f t="shared" si="12"/>
        <v>0</v>
      </c>
    </row>
    <row r="18" spans="1:39" ht="13.5" thickBot="1">
      <c r="A18" s="21" t="s">
        <v>47</v>
      </c>
      <c r="B18" s="22" t="s">
        <v>48</v>
      </c>
      <c r="C18" s="39"/>
      <c r="D18" s="11">
        <v>2</v>
      </c>
      <c r="E18" s="2"/>
      <c r="F18" s="33" t="s">
        <v>16</v>
      </c>
      <c r="G18" s="6">
        <f t="shared" si="1"/>
        <v>0</v>
      </c>
      <c r="H18" s="46"/>
      <c r="I18" s="34">
        <v>2</v>
      </c>
      <c r="J18" s="6">
        <f t="shared" si="2"/>
        <v>1</v>
      </c>
      <c r="K18" s="46"/>
      <c r="L18" s="34">
        <v>2</v>
      </c>
      <c r="M18" s="6">
        <f t="shared" si="3"/>
        <v>1</v>
      </c>
      <c r="N18" s="46"/>
      <c r="O18" s="34">
        <v>2</v>
      </c>
      <c r="P18" s="6">
        <f t="shared" si="4"/>
        <v>1</v>
      </c>
      <c r="Q18" s="46"/>
      <c r="R18" s="34">
        <v>2</v>
      </c>
      <c r="S18" s="6">
        <f t="shared" si="5"/>
        <v>1</v>
      </c>
      <c r="T18" s="46">
        <f t="shared" si="0"/>
        <v>1</v>
      </c>
      <c r="U18" s="34" t="s">
        <v>16</v>
      </c>
      <c r="V18" s="6">
        <f t="shared" si="6"/>
        <v>0</v>
      </c>
      <c r="W18" s="46"/>
      <c r="X18" s="34">
        <v>2</v>
      </c>
      <c r="Y18" s="6">
        <f t="shared" si="7"/>
        <v>1</v>
      </c>
      <c r="Z18" s="46"/>
      <c r="AA18" s="34" t="s">
        <v>16</v>
      </c>
      <c r="AB18" s="2">
        <f t="shared" si="8"/>
        <v>0</v>
      </c>
      <c r="AC18" s="34" t="s">
        <v>16</v>
      </c>
      <c r="AD18" s="6">
        <f t="shared" si="9"/>
        <v>0</v>
      </c>
      <c r="AE18" s="34">
        <v>2</v>
      </c>
      <c r="AF18" s="2">
        <f t="shared" si="10"/>
        <v>1</v>
      </c>
      <c r="AG18" s="35">
        <v>1</v>
      </c>
      <c r="AH18" s="43" t="s">
        <v>16</v>
      </c>
      <c r="AI18" s="37"/>
      <c r="AJ18" s="34">
        <f t="shared" si="11"/>
        <v>0</v>
      </c>
      <c r="AK18" s="38" t="s">
        <v>27</v>
      </c>
      <c r="AL18" s="38" t="s">
        <v>30</v>
      </c>
      <c r="AM18" s="1">
        <f t="shared" si="12"/>
        <v>0</v>
      </c>
    </row>
    <row r="19" spans="1:39" ht="12.75">
      <c r="A19" s="1"/>
      <c r="B19" s="2"/>
      <c r="C19" s="47" t="s">
        <v>49</v>
      </c>
      <c r="D19" s="4" t="s">
        <v>50</v>
      </c>
      <c r="E19" s="48"/>
      <c r="F19" s="4" t="s">
        <v>30</v>
      </c>
      <c r="G19" s="4">
        <f>IF($D$19="*",SUM(G6:G18)," ")</f>
        <v>6</v>
      </c>
      <c r="H19" s="4">
        <f>IF($D$19="*",SUM(H6:H18)," ")</f>
        <v>0</v>
      </c>
      <c r="I19" s="4" t="s">
        <v>30</v>
      </c>
      <c r="J19" s="4">
        <f>IF($D$19="*",SUM(J6:J18)," ")</f>
        <v>8</v>
      </c>
      <c r="K19" s="4">
        <f>IF($D$19="*",SUM(K6:K18)," ")</f>
        <v>0</v>
      </c>
      <c r="L19" s="4" t="s">
        <v>30</v>
      </c>
      <c r="M19" s="4">
        <f>IF($D$19="*",SUM(M6:M18)," ")</f>
        <v>7</v>
      </c>
      <c r="N19" s="4">
        <f>IF($D$19="*",SUM(N6:N18)," ")</f>
        <v>0</v>
      </c>
      <c r="O19" s="4" t="s">
        <v>30</v>
      </c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9</v>
      </c>
      <c r="T19" s="4">
        <f>IF($D$19="*",SUM(T6:T18)," ")</f>
        <v>9</v>
      </c>
      <c r="U19" s="4" t="s">
        <v>30</v>
      </c>
      <c r="V19" s="4">
        <f>IF($D$19="*",SUM(V6:V18)," ")</f>
        <v>3</v>
      </c>
      <c r="W19" s="4">
        <f>IF($D$19="*",SUM(W6:W18)," ")</f>
        <v>0</v>
      </c>
      <c r="X19" s="4" t="s">
        <v>51</v>
      </c>
      <c r="Y19" s="4">
        <f>IF($D$19="*",SUM(Y6:Y18)," ")</f>
        <v>6</v>
      </c>
      <c r="Z19" s="4">
        <f>IF($D$19="*",SUM(Z6:Z18)," ")</f>
        <v>0</v>
      </c>
      <c r="AA19" s="4" t="s">
        <v>30</v>
      </c>
      <c r="AB19" s="49">
        <f>IF($D$19="*",SUM(AB6:AB18)," ")</f>
        <v>7</v>
      </c>
      <c r="AC19" s="4" t="s">
        <v>30</v>
      </c>
      <c r="AD19" s="4">
        <f>IF($D$19="*",SUM(AD6:AD18)," ")</f>
        <v>5</v>
      </c>
      <c r="AE19" s="4"/>
      <c r="AF19" s="4">
        <f>IF($D$19="*",SUM(AF6:AF18)," ")</f>
        <v>6</v>
      </c>
      <c r="AG19" s="49"/>
      <c r="AH19" s="49"/>
      <c r="AI19" s="4"/>
      <c r="AJ19" s="4">
        <f>SUM(AJ6:AJ18)</f>
        <v>8</v>
      </c>
      <c r="AK19" s="50"/>
      <c r="AL19" s="50"/>
      <c r="AM19" s="51">
        <f>IF($D$19="*",SUM(AM6:AM18)," ")</f>
        <v>7</v>
      </c>
    </row>
    <row r="20" spans="1:39" ht="12.75">
      <c r="A20" s="1"/>
      <c r="B20" s="2"/>
      <c r="C20" s="47" t="s">
        <v>52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53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5">
        <v>43442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55</v>
      </c>
      <c r="B23" s="56">
        <v>66650</v>
      </c>
      <c r="C23" s="23"/>
      <c r="D23" s="11" t="s">
        <v>56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57</v>
      </c>
      <c r="B24" s="56">
        <v>978</v>
      </c>
      <c r="C24" s="23"/>
      <c r="D24" s="11" t="s">
        <v>58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59</v>
      </c>
      <c r="B25" s="56">
        <v>61</v>
      </c>
      <c r="C25" s="23"/>
      <c r="D25" s="11" t="s">
        <v>60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61</v>
      </c>
      <c r="B26" s="56">
        <v>18</v>
      </c>
      <c r="C26" s="23"/>
      <c r="D26" s="11" t="s">
        <v>40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5"/>
      <c r="C27" s="3"/>
      <c r="D27" s="11" t="s">
        <v>56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55</v>
      </c>
      <c r="B28" s="57"/>
      <c r="C28" s="58"/>
      <c r="D28" s="11" t="s">
        <v>33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57</v>
      </c>
      <c r="B29" s="57"/>
      <c r="C29" s="58"/>
      <c r="D29" s="11" t="s">
        <v>58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59</v>
      </c>
      <c r="B30" s="57"/>
      <c r="C30" s="58"/>
      <c r="D30" s="11" t="s">
        <v>63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61</v>
      </c>
      <c r="B31" s="59"/>
      <c r="C31" s="58"/>
      <c r="D31" s="11" t="s">
        <v>64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65</v>
      </c>
      <c r="B32" s="60">
        <v>-2</v>
      </c>
      <c r="C32" s="61" t="s">
        <v>66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67</v>
      </c>
      <c r="B33" s="57">
        <f>B28+B29+B30+B31+B32</f>
        <v>-2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68</v>
      </c>
      <c r="B34" s="2">
        <v>200</v>
      </c>
      <c r="C34" s="10" t="s">
        <v>69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70</v>
      </c>
      <c r="B35" s="2">
        <v>-10</v>
      </c>
      <c r="C35" s="3"/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7" t="s">
        <v>71</v>
      </c>
      <c r="B36" s="69">
        <v>-192</v>
      </c>
      <c r="C36" s="10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2018-12-10T07:32:13Z</dcterms:created>
  <dcterms:modified xsi:type="dcterms:W3CDTF">2018-12-10T07:32:36Z</dcterms:modified>
  <cp:category/>
  <cp:version/>
  <cp:contentType/>
  <cp:contentStatus/>
</cp:coreProperties>
</file>