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5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5">'Omg15'!$A$1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<sst xmlns="http://schemas.openxmlformats.org/spreadsheetml/2006/main" count="125" uniqueCount="69">
  <si>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</si>
  <si>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</si>
  <si>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</si>
  <si>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</si>
  <si>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</si>
  <si>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</si>
  <si>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</si>
  <si>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</si>
  <si>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</si>
  <si>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</si>
  <si>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</si>
  <si>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</si>
  <si>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</si>
  <si>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</si>
  <si>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Crystal P</t>
  </si>
  <si>
    <t>Leicester</t>
  </si>
  <si>
    <t>x</t>
  </si>
  <si>
    <t>1x</t>
  </si>
  <si>
    <t>Everton</t>
  </si>
  <si>
    <t>Burnley</t>
  </si>
  <si>
    <t>Southampton</t>
  </si>
  <si>
    <t>Manchester C</t>
  </si>
  <si>
    <t>x2</t>
  </si>
  <si>
    <t>Stoke</t>
  </si>
  <si>
    <t>Hull</t>
  </si>
  <si>
    <t>Sunderland</t>
  </si>
  <si>
    <t>West Ham</t>
  </si>
  <si>
    <t>Watford</t>
  </si>
  <si>
    <t>Swansea</t>
  </si>
  <si>
    <t>Aston Villa</t>
  </si>
  <si>
    <t>Reading</t>
  </si>
  <si>
    <t>St. Johnstone</t>
  </si>
  <si>
    <t>Aberdeen</t>
  </si>
  <si>
    <t>Manchester U</t>
  </si>
  <si>
    <t>Chelsea</t>
  </si>
  <si>
    <t>West Bromwich</t>
  </si>
  <si>
    <t>Liverpool</t>
  </si>
  <si>
    <t>Örebro</t>
  </si>
  <si>
    <t>Östersund</t>
  </si>
  <si>
    <t>Djurgården</t>
  </si>
  <si>
    <t>Elfsborg</t>
  </si>
  <si>
    <t>Halmstad</t>
  </si>
  <si>
    <t>Malmö FF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</si>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</sst>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 quotePrefix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19050</xdr:rowOff>
    </xdr:from>
    <xdr:to>
      <xdr:col>38</xdr:col>
      <xdr:colOff>85725</xdr:colOff>
      <xdr:row>36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9875" y="3524250"/>
          <a:ext cx="66103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Väder + 3 grader.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tre graderna kändes ordentligt när vi väntade på att Önneredshallen skulle öppnas. Inte förrän exakt kl 9.00 låstes Hallen upp. Några var som vanligt där redan 8:30.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Gento, Allan, Bengt, Tony, Engström, Rolf och Carlzon gick. Dannel cyklade. Magnus var hemma och tog igen sig. Frukost på Önneredsfiket. En god köttbullemacka, kaffe och dricka. Kanooon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Janne, Magnus och Carlzon med hela elva rätt. Janne missade en halv så det blev 2 st elvor på hans rad.   Pengarullningen blev då: 38:- +19:- +19:-  = 76:- in på kontot. Underbart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delade ut Årskort och medlemskort  till berättigade gubbar.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beslutade byta ut två fonder. Råvarufond och Brown US Smaller Companies.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Förslag till nya: Asien fond och Latin Amerika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onsdags såg flera av oss en kvalmatch till högsta serien i handboll mellan Önnered och Aranäs i Önneredshallen.. De senare gick tyvärr helt rättvist segrande ur striden.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Ljungskile - Utsikten 1-0.   Premiären i Div I slutade i moll. Nära kvttering i slutet av matchen då Ljungskiles målvakt nöp en straff.  Nu ser vi fram emot hemmamötet mot Mjällby.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M37"/>
  <sheetViews>
    <sheetView tabSelected="1" zoomScalePageLayoutView="0" workbookViewId="0" topLeftCell="A7">
      <selection activeCell="AR28" sqref="AR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7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7187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00390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15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1</v>
      </c>
      <c r="G6" s="6">
        <f>IF(LEFT($D6,1)=LEFT(F6,1),1,IF(LEFT($D6,1)=RIGHT(F6,1),1,0))</f>
        <v>0</v>
      </c>
      <c r="H6" s="6"/>
      <c r="I6" s="25">
        <v>12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5" t="s">
        <v>17</v>
      </c>
      <c r="M6" s="6">
        <f>IF(LEFT($D6,1)=LEFT(L6,1),1,IF(LEFT($D6,1)=RIGHT(L6,1),1,0))</f>
        <v>1</v>
      </c>
      <c r="N6" s="6"/>
      <c r="O6" s="25" t="s">
        <v>17</v>
      </c>
      <c r="P6" s="6">
        <f>IF(LEFT($D6,1)=LEFT(O6,1),1,IF(LEFT($D6,1)=RIGHT(O6,1),1,0))</f>
        <v>1</v>
      </c>
      <c r="Q6" s="6"/>
      <c r="R6" s="25" t="s">
        <v>17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0</v>
      </c>
      <c r="W6" s="6"/>
      <c r="X6" s="25">
        <v>1</v>
      </c>
      <c r="Y6" s="6">
        <f>IF(LEFT($D6,1)=LEFT(X6,1),1,IF(LEFT($D6,1)=RIGHT(X6,1),1,0))</f>
        <v>0</v>
      </c>
      <c r="Z6" s="6"/>
      <c r="AA6" s="25" t="s">
        <v>17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0</v>
      </c>
      <c r="AE6" s="25" t="s">
        <v>17</v>
      </c>
      <c r="AF6" s="2">
        <f>IF(LEFT($D6,1)=LEFT(AE6,1),1,IF(LEFT($D6,1)=RIGHT(AE6,1),1,0))</f>
        <v>1</v>
      </c>
      <c r="AG6" s="26"/>
      <c r="AH6" s="27"/>
      <c r="AI6" s="28"/>
      <c r="AJ6" s="25"/>
      <c r="AK6" s="29"/>
      <c r="AL6" s="30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K18">IF(LEFT($D7,1)=LEFT(I7,1),1,IF(LEFT($D7,1)=RIGHT(I7,1),1,0))</f>
        <v>1</v>
      </c>
      <c r="K7" s="6">
        <f t="shared" si="2"/>
        <v>1</v>
      </c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7"/>
      <c r="AH7" s="27"/>
      <c r="AI7" s="28"/>
      <c r="AJ7" s="25"/>
      <c r="AK7" s="29"/>
      <c r="AL7" s="30"/>
      <c r="AM7" s="1">
        <f aca="true" t="shared" si="11" ref="AM7:AM18">COUNTIF(AG7:AI7,D7)</f>
        <v>0</v>
      </c>
    </row>
    <row r="8" spans="1:39" ht="12.75">
      <c r="A8" s="31" t="s">
        <v>20</v>
      </c>
      <c r="B8" s="31" t="s">
        <v>21</v>
      </c>
      <c r="C8" s="32"/>
      <c r="D8" s="33">
        <v>2</v>
      </c>
      <c r="E8" s="2"/>
      <c r="F8" s="34">
        <v>12</v>
      </c>
      <c r="G8" s="6">
        <f t="shared" si="1"/>
        <v>1</v>
      </c>
      <c r="H8" s="6"/>
      <c r="I8" s="35" t="s">
        <v>22</v>
      </c>
      <c r="J8" s="6">
        <f t="shared" si="2"/>
        <v>1</v>
      </c>
      <c r="K8" s="6">
        <f t="shared" si="2"/>
        <v>0</v>
      </c>
      <c r="L8" s="35">
        <v>12</v>
      </c>
      <c r="M8" s="6">
        <f t="shared" si="3"/>
        <v>1</v>
      </c>
      <c r="N8" s="6"/>
      <c r="O8" s="35" t="s">
        <v>22</v>
      </c>
      <c r="P8" s="6">
        <f t="shared" si="4"/>
        <v>1</v>
      </c>
      <c r="Q8" s="6"/>
      <c r="R8" s="35">
        <v>2</v>
      </c>
      <c r="S8" s="6">
        <f t="shared" si="5"/>
        <v>1</v>
      </c>
      <c r="T8" s="6">
        <f t="shared" si="0"/>
        <v>1</v>
      </c>
      <c r="U8" s="35">
        <v>12</v>
      </c>
      <c r="V8" s="6">
        <f t="shared" si="6"/>
        <v>1</v>
      </c>
      <c r="W8" s="6"/>
      <c r="X8" s="35">
        <v>12</v>
      </c>
      <c r="Y8" s="6">
        <f t="shared" si="7"/>
        <v>1</v>
      </c>
      <c r="Z8" s="6"/>
      <c r="AA8" s="35" t="s">
        <v>22</v>
      </c>
      <c r="AB8" s="2">
        <f t="shared" si="8"/>
        <v>1</v>
      </c>
      <c r="AC8" s="35" t="s">
        <v>22</v>
      </c>
      <c r="AD8" s="6">
        <f t="shared" si="9"/>
        <v>1</v>
      </c>
      <c r="AE8" s="35">
        <v>2</v>
      </c>
      <c r="AF8" s="2">
        <f t="shared" si="10"/>
        <v>1</v>
      </c>
      <c r="AG8" s="36"/>
      <c r="AH8" s="37"/>
      <c r="AI8" s="38"/>
      <c r="AJ8" s="34"/>
      <c r="AK8" s="39"/>
      <c r="AL8" s="40"/>
      <c r="AM8" s="1">
        <f t="shared" si="11"/>
        <v>0</v>
      </c>
    </row>
    <row r="9" spans="1:39" ht="12.75">
      <c r="A9" s="21" t="s">
        <v>23</v>
      </c>
      <c r="B9" s="22" t="s">
        <v>24</v>
      </c>
      <c r="C9" s="41"/>
      <c r="D9" s="11">
        <v>1</v>
      </c>
      <c r="E9" s="2"/>
      <c r="F9" s="24">
        <v>1</v>
      </c>
      <c r="G9" s="6">
        <f t="shared" si="1"/>
        <v>1</v>
      </c>
      <c r="H9" s="6"/>
      <c r="I9" s="25">
        <v>1</v>
      </c>
      <c r="J9" s="6">
        <f t="shared" si="2"/>
        <v>1</v>
      </c>
      <c r="K9" s="6">
        <f t="shared" si="2"/>
        <v>1</v>
      </c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 t="s">
        <v>16</v>
      </c>
      <c r="AD9" s="6">
        <f t="shared" si="9"/>
        <v>0</v>
      </c>
      <c r="AE9" s="25">
        <v>1</v>
      </c>
      <c r="AF9" s="2">
        <f t="shared" si="10"/>
        <v>1</v>
      </c>
      <c r="AG9" s="26"/>
      <c r="AH9" s="27"/>
      <c r="AI9" s="42"/>
      <c r="AJ9" s="24"/>
      <c r="AK9" s="29"/>
      <c r="AL9" s="43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 t="s">
        <v>16</v>
      </c>
      <c r="E10" s="2"/>
      <c r="F10" s="24">
        <v>2</v>
      </c>
      <c r="G10" s="6">
        <f t="shared" si="1"/>
        <v>0</v>
      </c>
      <c r="H10" s="6"/>
      <c r="I10" s="25" t="s">
        <v>16</v>
      </c>
      <c r="J10" s="6">
        <f t="shared" si="2"/>
        <v>1</v>
      </c>
      <c r="K10" s="6">
        <f t="shared" si="2"/>
        <v>0</v>
      </c>
      <c r="L10" s="25">
        <v>2</v>
      </c>
      <c r="M10" s="6">
        <f t="shared" si="3"/>
        <v>0</v>
      </c>
      <c r="N10" s="6"/>
      <c r="O10" s="25">
        <v>2</v>
      </c>
      <c r="P10" s="6">
        <f t="shared" si="4"/>
        <v>0</v>
      </c>
      <c r="Q10" s="6"/>
      <c r="R10" s="25">
        <v>2</v>
      </c>
      <c r="S10" s="6">
        <f t="shared" si="5"/>
        <v>0</v>
      </c>
      <c r="T10" s="6">
        <f t="shared" si="0"/>
        <v>0</v>
      </c>
      <c r="U10" s="25">
        <v>2</v>
      </c>
      <c r="V10" s="6">
        <f t="shared" si="6"/>
        <v>0</v>
      </c>
      <c r="W10" s="6"/>
      <c r="X10" s="25" t="s">
        <v>22</v>
      </c>
      <c r="Y10" s="6">
        <f t="shared" si="7"/>
        <v>1</v>
      </c>
      <c r="Z10" s="6"/>
      <c r="AA10" s="25">
        <v>2</v>
      </c>
      <c r="AB10" s="2">
        <f t="shared" si="8"/>
        <v>0</v>
      </c>
      <c r="AC10" s="25">
        <v>1</v>
      </c>
      <c r="AD10" s="6">
        <f t="shared" si="9"/>
        <v>0</v>
      </c>
      <c r="AE10" s="25">
        <v>2</v>
      </c>
      <c r="AF10" s="2">
        <f t="shared" si="10"/>
        <v>0</v>
      </c>
      <c r="AG10" s="27"/>
      <c r="AH10" s="26"/>
      <c r="AI10" s="28"/>
      <c r="AJ10" s="25"/>
      <c r="AK10" s="29"/>
      <c r="AL10" s="30"/>
      <c r="AM10" s="1">
        <f t="shared" si="11"/>
        <v>0</v>
      </c>
    </row>
    <row r="11" spans="1:39" ht="12.75">
      <c r="A11" s="31" t="s">
        <v>27</v>
      </c>
      <c r="B11" s="31" t="s">
        <v>28</v>
      </c>
      <c r="C11" s="44"/>
      <c r="D11" s="33">
        <v>1</v>
      </c>
      <c r="E11" s="2"/>
      <c r="F11" s="34">
        <v>1</v>
      </c>
      <c r="G11" s="6">
        <f t="shared" si="1"/>
        <v>1</v>
      </c>
      <c r="H11" s="6"/>
      <c r="I11" s="35">
        <v>1</v>
      </c>
      <c r="J11" s="6">
        <f t="shared" si="2"/>
        <v>1</v>
      </c>
      <c r="K11" s="6">
        <f t="shared" si="2"/>
        <v>1</v>
      </c>
      <c r="L11" s="35">
        <v>1</v>
      </c>
      <c r="M11" s="6">
        <f t="shared" si="3"/>
        <v>1</v>
      </c>
      <c r="N11" s="6"/>
      <c r="O11" s="35">
        <v>1</v>
      </c>
      <c r="P11" s="6">
        <f t="shared" si="4"/>
        <v>1</v>
      </c>
      <c r="Q11" s="6"/>
      <c r="R11" s="35">
        <v>1</v>
      </c>
      <c r="S11" s="6">
        <f t="shared" si="5"/>
        <v>1</v>
      </c>
      <c r="T11" s="6">
        <f t="shared" si="0"/>
        <v>1</v>
      </c>
      <c r="U11" s="35">
        <v>1</v>
      </c>
      <c r="V11" s="6">
        <f t="shared" si="6"/>
        <v>1</v>
      </c>
      <c r="W11" s="6"/>
      <c r="X11" s="35">
        <v>1</v>
      </c>
      <c r="Y11" s="6">
        <f t="shared" si="7"/>
        <v>1</v>
      </c>
      <c r="Z11" s="6"/>
      <c r="AA11" s="35">
        <v>1</v>
      </c>
      <c r="AB11" s="1">
        <f t="shared" si="8"/>
        <v>1</v>
      </c>
      <c r="AC11" s="35">
        <v>12</v>
      </c>
      <c r="AD11" s="45">
        <f t="shared" si="9"/>
        <v>1</v>
      </c>
      <c r="AE11" s="35">
        <v>1</v>
      </c>
      <c r="AF11" s="1">
        <f t="shared" si="10"/>
        <v>1</v>
      </c>
      <c r="AG11" s="37"/>
      <c r="AH11" s="37"/>
      <c r="AI11" s="38"/>
      <c r="AJ11" s="24"/>
      <c r="AK11" s="39"/>
      <c r="AL11" s="40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41"/>
      <c r="D12" s="11">
        <v>2</v>
      </c>
      <c r="E12" s="2"/>
      <c r="F12" s="24">
        <v>1</v>
      </c>
      <c r="G12" s="6">
        <f t="shared" si="1"/>
        <v>0</v>
      </c>
      <c r="H12" s="6"/>
      <c r="I12" s="25" t="s">
        <v>22</v>
      </c>
      <c r="J12" s="6">
        <f t="shared" si="2"/>
        <v>1</v>
      </c>
      <c r="K12" s="6">
        <f t="shared" si="2"/>
        <v>0</v>
      </c>
      <c r="L12" s="25">
        <v>1</v>
      </c>
      <c r="M12" s="6">
        <f t="shared" si="3"/>
        <v>0</v>
      </c>
      <c r="N12" s="6"/>
      <c r="O12" s="25">
        <v>2</v>
      </c>
      <c r="P12" s="6">
        <f t="shared" si="4"/>
        <v>1</v>
      </c>
      <c r="Q12" s="6"/>
      <c r="R12" s="25">
        <v>1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5">
        <v>1</v>
      </c>
      <c r="AB12" s="2">
        <f t="shared" si="8"/>
        <v>0</v>
      </c>
      <c r="AC12" s="25">
        <v>1</v>
      </c>
      <c r="AD12" s="6">
        <f t="shared" si="9"/>
        <v>0</v>
      </c>
      <c r="AE12" s="25">
        <v>1</v>
      </c>
      <c r="AF12" s="2">
        <f t="shared" si="10"/>
        <v>0</v>
      </c>
      <c r="AG12" s="27"/>
      <c r="AH12" s="46"/>
      <c r="AI12" s="28"/>
      <c r="AJ12" s="24"/>
      <c r="AK12" s="29"/>
      <c r="AL12" s="30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24">
        <v>2</v>
      </c>
      <c r="G13" s="6">
        <f t="shared" si="1"/>
        <v>1</v>
      </c>
      <c r="H13" s="6"/>
      <c r="I13" s="25">
        <v>2</v>
      </c>
      <c r="J13" s="6">
        <f t="shared" si="2"/>
        <v>1</v>
      </c>
      <c r="K13" s="6">
        <f t="shared" si="2"/>
        <v>0</v>
      </c>
      <c r="L13" s="25" t="s">
        <v>16</v>
      </c>
      <c r="M13" s="6">
        <f t="shared" si="3"/>
        <v>0</v>
      </c>
      <c r="N13" s="6"/>
      <c r="O13" s="25">
        <v>2</v>
      </c>
      <c r="P13" s="6">
        <f t="shared" si="4"/>
        <v>1</v>
      </c>
      <c r="Q13" s="6"/>
      <c r="R13" s="25">
        <v>12</v>
      </c>
      <c r="S13" s="6">
        <f t="shared" si="5"/>
        <v>1</v>
      </c>
      <c r="T13" s="6">
        <f t="shared" si="0"/>
        <v>1</v>
      </c>
      <c r="U13" s="25" t="s">
        <v>16</v>
      </c>
      <c r="V13" s="6">
        <f t="shared" si="6"/>
        <v>0</v>
      </c>
      <c r="W13" s="6"/>
      <c r="X13" s="25">
        <v>2</v>
      </c>
      <c r="Y13" s="6">
        <f t="shared" si="7"/>
        <v>1</v>
      </c>
      <c r="Z13" s="6"/>
      <c r="AA13" s="25" t="s">
        <v>16</v>
      </c>
      <c r="AB13" s="2">
        <f t="shared" si="8"/>
        <v>0</v>
      </c>
      <c r="AC13" s="25" t="s">
        <v>22</v>
      </c>
      <c r="AD13" s="6">
        <f t="shared" si="9"/>
        <v>1</v>
      </c>
      <c r="AE13" s="25" t="s">
        <v>22</v>
      </c>
      <c r="AF13" s="2">
        <f t="shared" si="10"/>
        <v>1</v>
      </c>
      <c r="AG13" s="27"/>
      <c r="AH13" s="27"/>
      <c r="AI13" s="42"/>
      <c r="AJ13" s="24"/>
      <c r="AK13" s="29"/>
      <c r="AL13" s="30"/>
      <c r="AM13" s="1">
        <f t="shared" si="11"/>
        <v>0</v>
      </c>
    </row>
    <row r="14" spans="1:39" ht="12.75">
      <c r="A14" s="31" t="s">
        <v>33</v>
      </c>
      <c r="B14" s="31" t="s">
        <v>34</v>
      </c>
      <c r="C14" s="44"/>
      <c r="D14" s="33">
        <v>1</v>
      </c>
      <c r="E14" s="2"/>
      <c r="F14" s="34" t="s">
        <v>22</v>
      </c>
      <c r="G14" s="6">
        <f t="shared" si="1"/>
        <v>0</v>
      </c>
      <c r="H14" s="6"/>
      <c r="I14" s="35">
        <v>2</v>
      </c>
      <c r="J14" s="6">
        <f t="shared" si="2"/>
        <v>0</v>
      </c>
      <c r="K14" s="6">
        <f t="shared" si="2"/>
        <v>0</v>
      </c>
      <c r="L14" s="35" t="s">
        <v>22</v>
      </c>
      <c r="M14" s="6">
        <f t="shared" si="3"/>
        <v>0</v>
      </c>
      <c r="N14" s="6"/>
      <c r="O14" s="35" t="s">
        <v>17</v>
      </c>
      <c r="P14" s="6">
        <f t="shared" si="4"/>
        <v>1</v>
      </c>
      <c r="Q14" s="6"/>
      <c r="R14" s="35" t="s">
        <v>22</v>
      </c>
      <c r="S14" s="6">
        <f t="shared" si="5"/>
        <v>0</v>
      </c>
      <c r="T14" s="6">
        <f t="shared" si="0"/>
        <v>0</v>
      </c>
      <c r="U14" s="35" t="s">
        <v>22</v>
      </c>
      <c r="V14" s="6">
        <f t="shared" si="6"/>
        <v>0</v>
      </c>
      <c r="W14" s="6"/>
      <c r="X14" s="35">
        <v>1</v>
      </c>
      <c r="Y14" s="6">
        <f t="shared" si="7"/>
        <v>1</v>
      </c>
      <c r="Z14" s="6"/>
      <c r="AA14" s="35" t="s">
        <v>22</v>
      </c>
      <c r="AB14" s="2">
        <f t="shared" si="8"/>
        <v>0</v>
      </c>
      <c r="AC14" s="35" t="s">
        <v>16</v>
      </c>
      <c r="AD14" s="6">
        <f t="shared" si="9"/>
        <v>0</v>
      </c>
      <c r="AE14" s="35">
        <v>12</v>
      </c>
      <c r="AF14" s="2">
        <f t="shared" si="10"/>
        <v>1</v>
      </c>
      <c r="AG14" s="36"/>
      <c r="AH14" s="37"/>
      <c r="AI14" s="38"/>
      <c r="AJ14" s="25"/>
      <c r="AK14" s="39"/>
      <c r="AL14" s="40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41"/>
      <c r="D15" s="11">
        <v>2</v>
      </c>
      <c r="E15" s="2"/>
      <c r="F15" s="24">
        <v>2</v>
      </c>
      <c r="G15" s="6">
        <f t="shared" si="1"/>
        <v>1</v>
      </c>
      <c r="H15" s="6"/>
      <c r="I15" s="25">
        <v>2</v>
      </c>
      <c r="J15" s="6">
        <f t="shared" si="2"/>
        <v>1</v>
      </c>
      <c r="K15" s="6">
        <f t="shared" si="2"/>
        <v>0</v>
      </c>
      <c r="L15" s="25">
        <v>2</v>
      </c>
      <c r="M15" s="6">
        <f t="shared" si="3"/>
        <v>1</v>
      </c>
      <c r="N15" s="6"/>
      <c r="O15" s="25">
        <v>2</v>
      </c>
      <c r="P15" s="6">
        <f t="shared" si="4"/>
        <v>1</v>
      </c>
      <c r="Q15" s="6"/>
      <c r="R15" s="25">
        <v>2</v>
      </c>
      <c r="S15" s="6">
        <f t="shared" si="5"/>
        <v>1</v>
      </c>
      <c r="T15" s="6">
        <f t="shared" si="0"/>
        <v>1</v>
      </c>
      <c r="U15" s="25">
        <v>12</v>
      </c>
      <c r="V15" s="6">
        <f t="shared" si="6"/>
        <v>1</v>
      </c>
      <c r="W15" s="6"/>
      <c r="X15" s="25">
        <v>2</v>
      </c>
      <c r="Y15" s="6">
        <f t="shared" si="7"/>
        <v>1</v>
      </c>
      <c r="Z15" s="6"/>
      <c r="AA15" s="25" t="s">
        <v>22</v>
      </c>
      <c r="AB15" s="2">
        <f t="shared" si="8"/>
        <v>1</v>
      </c>
      <c r="AC15" s="25" t="s">
        <v>22</v>
      </c>
      <c r="AD15" s="6">
        <f t="shared" si="9"/>
        <v>1</v>
      </c>
      <c r="AE15" s="25">
        <v>2</v>
      </c>
      <c r="AF15" s="2">
        <f t="shared" si="10"/>
        <v>1</v>
      </c>
      <c r="AG15" s="27"/>
      <c r="AH15" s="27"/>
      <c r="AI15" s="47"/>
      <c r="AJ15" s="25"/>
      <c r="AK15" s="29"/>
      <c r="AL15" s="30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41"/>
      <c r="D16" s="11">
        <v>1</v>
      </c>
      <c r="E16" s="2"/>
      <c r="F16" s="24" t="s">
        <v>22</v>
      </c>
      <c r="G16" s="6">
        <f t="shared" si="1"/>
        <v>0</v>
      </c>
      <c r="H16" s="6"/>
      <c r="I16" s="25">
        <v>2</v>
      </c>
      <c r="J16" s="6">
        <f t="shared" si="2"/>
        <v>0</v>
      </c>
      <c r="K16" s="6">
        <f t="shared" si="2"/>
        <v>0</v>
      </c>
      <c r="L16" s="25">
        <v>1</v>
      </c>
      <c r="M16" s="6">
        <f t="shared" si="3"/>
        <v>1</v>
      </c>
      <c r="N16" s="6"/>
      <c r="O16" s="25" t="s">
        <v>22</v>
      </c>
      <c r="P16" s="6">
        <f t="shared" si="4"/>
        <v>0</v>
      </c>
      <c r="Q16" s="6"/>
      <c r="R16" s="25">
        <v>12</v>
      </c>
      <c r="S16" s="6">
        <f t="shared" si="5"/>
        <v>1</v>
      </c>
      <c r="T16" s="6">
        <f t="shared" si="0"/>
        <v>1</v>
      </c>
      <c r="U16" s="25">
        <v>2</v>
      </c>
      <c r="V16" s="6">
        <f t="shared" si="6"/>
        <v>0</v>
      </c>
      <c r="W16" s="6"/>
      <c r="X16" s="25">
        <v>12</v>
      </c>
      <c r="Y16" s="6">
        <f t="shared" si="7"/>
        <v>1</v>
      </c>
      <c r="Z16" s="6"/>
      <c r="AA16" s="25">
        <v>2</v>
      </c>
      <c r="AB16" s="2">
        <f t="shared" si="8"/>
        <v>0</v>
      </c>
      <c r="AC16" s="25">
        <v>2</v>
      </c>
      <c r="AD16" s="6">
        <f t="shared" si="9"/>
        <v>0</v>
      </c>
      <c r="AE16" s="25">
        <v>12</v>
      </c>
      <c r="AF16" s="2">
        <f t="shared" si="10"/>
        <v>1</v>
      </c>
      <c r="AG16" s="26"/>
      <c r="AH16" s="27"/>
      <c r="AI16" s="28"/>
      <c r="AJ16" s="25"/>
      <c r="AK16" s="48"/>
      <c r="AL16" s="30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 t="s">
        <v>22</v>
      </c>
      <c r="J17" s="6">
        <f t="shared" si="2"/>
        <v>0</v>
      </c>
      <c r="K17" s="6">
        <f t="shared" si="2"/>
        <v>0</v>
      </c>
      <c r="L17" s="25" t="s">
        <v>17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5">
        <v>2</v>
      </c>
      <c r="S17" s="6">
        <f t="shared" si="5"/>
        <v>0</v>
      </c>
      <c r="T17" s="6">
        <f t="shared" si="0"/>
        <v>0</v>
      </c>
      <c r="U17" s="25">
        <v>2</v>
      </c>
      <c r="V17" s="6">
        <f t="shared" si="6"/>
        <v>0</v>
      </c>
      <c r="W17" s="6"/>
      <c r="X17" s="25" t="s">
        <v>17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5" t="s">
        <v>16</v>
      </c>
      <c r="AD17" s="6">
        <f t="shared" si="9"/>
        <v>0</v>
      </c>
      <c r="AE17" s="25">
        <v>1</v>
      </c>
      <c r="AF17" s="2">
        <f t="shared" si="10"/>
        <v>1</v>
      </c>
      <c r="AG17" s="27"/>
      <c r="AH17" s="46"/>
      <c r="AI17" s="28"/>
      <c r="AJ17" s="25"/>
      <c r="AK17" s="29"/>
      <c r="AL17" s="30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41"/>
      <c r="D18" s="11">
        <v>2</v>
      </c>
      <c r="E18" s="2"/>
      <c r="F18" s="34">
        <v>12</v>
      </c>
      <c r="G18" s="49">
        <f t="shared" si="1"/>
        <v>1</v>
      </c>
      <c r="H18" s="49"/>
      <c r="I18" s="35">
        <v>2</v>
      </c>
      <c r="J18" s="49">
        <f t="shared" si="2"/>
        <v>1</v>
      </c>
      <c r="K18" s="49">
        <f t="shared" si="2"/>
        <v>0</v>
      </c>
      <c r="L18" s="35">
        <v>2</v>
      </c>
      <c r="M18" s="49">
        <f t="shared" si="3"/>
        <v>1</v>
      </c>
      <c r="N18" s="49"/>
      <c r="O18" s="35">
        <v>2</v>
      </c>
      <c r="P18" s="49">
        <f t="shared" si="4"/>
        <v>1</v>
      </c>
      <c r="Q18" s="49"/>
      <c r="R18" s="35">
        <v>2</v>
      </c>
      <c r="S18" s="49">
        <f t="shared" si="5"/>
        <v>1</v>
      </c>
      <c r="T18" s="49">
        <f t="shared" si="0"/>
        <v>1</v>
      </c>
      <c r="U18" s="35" t="s">
        <v>22</v>
      </c>
      <c r="V18" s="49">
        <f t="shared" si="6"/>
        <v>1</v>
      </c>
      <c r="W18" s="49"/>
      <c r="X18" s="35">
        <v>2</v>
      </c>
      <c r="Y18" s="49">
        <f t="shared" si="7"/>
        <v>1</v>
      </c>
      <c r="Z18" s="49"/>
      <c r="AA18" s="35">
        <v>2</v>
      </c>
      <c r="AB18" s="50">
        <f t="shared" si="8"/>
        <v>1</v>
      </c>
      <c r="AC18" s="35">
        <v>2</v>
      </c>
      <c r="AD18" s="49">
        <f t="shared" si="9"/>
        <v>1</v>
      </c>
      <c r="AE18" s="35">
        <v>2</v>
      </c>
      <c r="AF18" s="50">
        <f t="shared" si="10"/>
        <v>1</v>
      </c>
      <c r="AG18" s="37"/>
      <c r="AH18" s="37"/>
      <c r="AI18" s="38"/>
      <c r="AJ18" s="35"/>
      <c r="AK18" s="39"/>
      <c r="AL18" s="40"/>
      <c r="AM18" s="1">
        <f t="shared" si="11"/>
        <v>0</v>
      </c>
    </row>
    <row r="19" spans="1:39" ht="12.75">
      <c r="A19" s="1"/>
      <c r="B19" s="2"/>
      <c r="C19" s="51" t="s">
        <v>43</v>
      </c>
      <c r="D19" s="4" t="s">
        <v>44</v>
      </c>
      <c r="E19" s="52"/>
      <c r="F19" s="4" t="s">
        <v>45</v>
      </c>
      <c r="G19" s="4">
        <f>IF($D$19="*",SUM(G6:G18)," ")</f>
        <v>8</v>
      </c>
      <c r="H19" s="4">
        <f>IF($D$19="*",SUM(H6:H18)," ")</f>
        <v>0</v>
      </c>
      <c r="I19" s="4" t="s">
        <v>45</v>
      </c>
      <c r="J19" s="4">
        <f>IF($D$19="*",SUM(J6:J18)," ")</f>
        <v>9</v>
      </c>
      <c r="K19" s="4">
        <f>IF($D$19="*",SUM(K6:K18)," ")</f>
        <v>3</v>
      </c>
      <c r="L19" s="4" t="s">
        <v>45</v>
      </c>
      <c r="M19" s="4">
        <f>IF($D$19="*",SUM(M6:M18)," ")</f>
        <v>9</v>
      </c>
      <c r="N19" s="4">
        <f>IF($D$19="*",SUM(N6:N18)," ")</f>
        <v>0</v>
      </c>
      <c r="O19" s="4" t="s">
        <v>45</v>
      </c>
      <c r="P19" s="4">
        <f>IF($D$19="*",SUM(P6:P18)," ")</f>
        <v>11</v>
      </c>
      <c r="Q19" s="4">
        <f>IF($D$19="*",SUM(Q6:Q18)," ")</f>
        <v>0</v>
      </c>
      <c r="R19" s="4" t="s">
        <v>45</v>
      </c>
      <c r="S19" s="4">
        <f>IF($D$19="*",SUM(S6:S18)," ")</f>
        <v>9</v>
      </c>
      <c r="T19" s="4">
        <f>IF($D$19="*",SUM(T6:T18)," ")</f>
        <v>9</v>
      </c>
      <c r="U19" s="4" t="s">
        <v>45</v>
      </c>
      <c r="V19" s="4">
        <f>IF($D$19="*",SUM(V6:V18)," ")</f>
        <v>6</v>
      </c>
      <c r="W19" s="4">
        <f>IF($D$19="*",SUM(W6:W18)," ")</f>
        <v>0</v>
      </c>
      <c r="X19" s="4" t="s">
        <v>45</v>
      </c>
      <c r="Y19" s="4">
        <f>IF($D$19="*",SUM(Y6:Y18)," ")</f>
        <v>11</v>
      </c>
      <c r="Z19" s="4">
        <f>IF($D$19="*",SUM(Z6:Z18)," ")</f>
        <v>0</v>
      </c>
      <c r="AA19" s="4" t="s">
        <v>45</v>
      </c>
      <c r="AB19" s="53">
        <f>IF($D$19="*",SUM(AB6:AB18)," ")</f>
        <v>8</v>
      </c>
      <c r="AC19" s="4" t="s">
        <v>45</v>
      </c>
      <c r="AD19" s="4">
        <f>IF($D$19="*",SUM(AD6:AD18)," ")</f>
        <v>6</v>
      </c>
      <c r="AE19" s="4"/>
      <c r="AF19" s="4">
        <f>IF($D$19="*",SUM(AF6:AF18)," ")</f>
        <v>11</v>
      </c>
      <c r="AG19" s="53"/>
      <c r="AH19" s="53"/>
      <c r="AI19" s="4"/>
      <c r="AJ19" s="4"/>
      <c r="AK19" s="54"/>
      <c r="AL19" s="54"/>
      <c r="AM19" s="55">
        <f>SUM(AM6:AM18)</f>
        <v>0</v>
      </c>
    </row>
    <row r="20" spans="1:39" ht="12.75">
      <c r="A20" s="1"/>
      <c r="B20" s="2"/>
      <c r="C20" s="51" t="s">
        <v>46</v>
      </c>
      <c r="D20" s="4"/>
      <c r="E20" s="2"/>
      <c r="F20" s="17">
        <v>93.3</v>
      </c>
      <c r="G20" s="17"/>
      <c r="H20" s="17"/>
      <c r="I20" s="17">
        <v>95.9</v>
      </c>
      <c r="J20" s="17"/>
      <c r="K20" s="17"/>
      <c r="L20" s="17">
        <v>98.5</v>
      </c>
      <c r="M20" s="17"/>
      <c r="N20" s="17"/>
      <c r="O20" s="17">
        <v>88.5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6">
        <v>100</v>
      </c>
      <c r="Y20" s="17"/>
      <c r="Z20" s="17"/>
      <c r="AA20" s="17">
        <v>85.9</v>
      </c>
      <c r="AB20" s="57"/>
      <c r="AC20" s="57">
        <v>87</v>
      </c>
      <c r="AD20" s="57"/>
      <c r="AE20" s="57">
        <v>92.2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47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9">
        <v>42840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60">
        <v>31630</v>
      </c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60">
        <v>230</v>
      </c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60">
        <v>19</v>
      </c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60">
        <v>0</v>
      </c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9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60"/>
      <c r="C28" s="61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60"/>
      <c r="C29" s="61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60">
        <v>76</v>
      </c>
      <c r="C30" s="61">
        <v>4</v>
      </c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2">
        <v>0</v>
      </c>
      <c r="C31" s="61">
        <v>3</v>
      </c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3">
        <v>40</v>
      </c>
      <c r="C32" s="64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63</v>
      </c>
      <c r="B33" s="60">
        <f>B28+B29+B30+B31+B32</f>
        <v>116</v>
      </c>
      <c r="C33" s="65"/>
      <c r="D33" s="66"/>
      <c r="E33" s="1"/>
      <c r="F33" s="67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8"/>
      <c r="AL33" s="58"/>
      <c r="AM33" s="1"/>
    </row>
    <row r="34" spans="1:39" ht="12.75">
      <c r="A34" s="1" t="s">
        <v>64</v>
      </c>
      <c r="B34" s="2">
        <v>200</v>
      </c>
      <c r="C34" s="3" t="s">
        <v>65</v>
      </c>
      <c r="D34" s="68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10"/>
      <c r="D35" s="69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50">
        <v>-160</v>
      </c>
      <c r="C36" s="10"/>
      <c r="D36" s="69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2017-04-20T04:48:40Z</dcterms:created>
  <dcterms:modified xsi:type="dcterms:W3CDTF">2017-04-20T04:49:12Z</dcterms:modified>
  <cp:category/>
  <cp:version/>
  <cp:contentType/>
  <cp:contentStatus/>
</cp:coreProperties>
</file>