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oanac\AppData\Local\Microsoft\Windows\INetCache\Content.Outlook\BTC5BQ84\"/>
    </mc:Choice>
  </mc:AlternateContent>
  <xr:revisionPtr revIDLastSave="0" documentId="13_ncr:1_{808E19B3-B24A-429E-9695-474FC4ABF8DA}" xr6:coauthVersionLast="47" xr6:coauthVersionMax="47" xr10:uidLastSave="{00000000-0000-0000-0000-000000000000}"/>
  <bookViews>
    <workbookView xWindow="-110" yWindow="-110" windowWidth="19420" windowHeight="11500" activeTab="1" xr2:uid="{AF6EFEC4-210A-4B07-8398-5E50594F6CC5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I17" i="1"/>
  <c r="G17" i="1"/>
  <c r="D17" i="1"/>
  <c r="B17" i="1"/>
  <c r="I16" i="1"/>
  <c r="G16" i="1"/>
  <c r="D15" i="1"/>
  <c r="B15" i="1"/>
  <c r="I14" i="1"/>
  <c r="G14" i="1"/>
  <c r="D14" i="1"/>
  <c r="B14" i="1"/>
  <c r="G13" i="1"/>
  <c r="D12" i="1"/>
  <c r="B12" i="1"/>
  <c r="I11" i="1"/>
  <c r="D11" i="1"/>
  <c r="B11" i="1"/>
  <c r="I10" i="1"/>
  <c r="G10" i="1"/>
  <c r="D9" i="1"/>
  <c r="B9" i="1"/>
  <c r="D8" i="1"/>
  <c r="B8" i="1"/>
  <c r="I6" i="1"/>
  <c r="G6" i="1"/>
  <c r="D6" i="1"/>
  <c r="B6" i="1"/>
  <c r="I5" i="1"/>
  <c r="G5" i="1"/>
  <c r="D5" i="1"/>
  <c r="B5" i="1"/>
  <c r="I3" i="1"/>
  <c r="G3" i="1"/>
  <c r="D3" i="1"/>
  <c r="B3" i="1"/>
  <c r="I2" i="1"/>
  <c r="G2" i="1"/>
  <c r="D2" i="1"/>
  <c r="B2" i="1"/>
  <c r="L2" i="1" s="1"/>
  <c r="L8" i="1" l="1"/>
  <c r="L6" i="1"/>
  <c r="L5" i="1"/>
  <c r="L4" i="1"/>
  <c r="L3" i="1"/>
</calcChain>
</file>

<file path=xl/sharedStrings.xml><?xml version="1.0" encoding="utf-8"?>
<sst xmlns="http://schemas.openxmlformats.org/spreadsheetml/2006/main" count="246" uniqueCount="165">
  <si>
    <t>A-hallen</t>
  </si>
  <si>
    <t>B-hallen</t>
  </si>
  <si>
    <t>Grupp 1</t>
  </si>
  <si>
    <t>Antal matcher</t>
  </si>
  <si>
    <t>8.00-8.45</t>
  </si>
  <si>
    <t>-</t>
  </si>
  <si>
    <t>8.15-9.00</t>
  </si>
  <si>
    <t>Troja</t>
  </si>
  <si>
    <t>8.45-9.30</t>
  </si>
  <si>
    <t>9.00-9.45</t>
  </si>
  <si>
    <t>Kungälv hockey</t>
  </si>
  <si>
    <t>9.30-9.45</t>
  </si>
  <si>
    <t>Spolning</t>
  </si>
  <si>
    <t>9.45-10.00</t>
  </si>
  <si>
    <t xml:space="preserve">IK Pantern </t>
  </si>
  <si>
    <t>9.45-10.30</t>
  </si>
  <si>
    <t>10.00-10.45</t>
  </si>
  <si>
    <t>Härryda</t>
  </si>
  <si>
    <t>10.30-11.15</t>
  </si>
  <si>
    <t>10.45-11.30</t>
  </si>
  <si>
    <t>Limhamn hockey</t>
  </si>
  <si>
    <t>11.15-11.30</t>
  </si>
  <si>
    <t>11.30-11.45</t>
  </si>
  <si>
    <t>Mörrum hockey</t>
  </si>
  <si>
    <t>11.30-12.15</t>
  </si>
  <si>
    <t>11.45-12.45</t>
  </si>
  <si>
    <t>A-lag</t>
  </si>
  <si>
    <t>Olofströms IK</t>
  </si>
  <si>
    <t>12.15-13.00</t>
  </si>
  <si>
    <t>12.45-13.15</t>
  </si>
  <si>
    <t>13.00-13.30</t>
  </si>
  <si>
    <t>13.15-14.00</t>
  </si>
  <si>
    <t>13.30-14.15</t>
  </si>
  <si>
    <t>14.00-14.45</t>
  </si>
  <si>
    <t>14.15-15.00</t>
  </si>
  <si>
    <t>14.45-15.00</t>
  </si>
  <si>
    <t>15.00-15.15</t>
  </si>
  <si>
    <t>15.00-15.45</t>
  </si>
  <si>
    <t>15.15-16.00</t>
  </si>
  <si>
    <t>15.45-16.30</t>
  </si>
  <si>
    <t>16.15-17.00</t>
  </si>
  <si>
    <t>16.30-16.45</t>
  </si>
  <si>
    <t>17.00-17.15</t>
  </si>
  <si>
    <t>16.45-17.30</t>
  </si>
  <si>
    <t>17.15-18.00</t>
  </si>
  <si>
    <t>17.30-18.15</t>
  </si>
  <si>
    <t>17.45-18.30</t>
  </si>
  <si>
    <t>Domar ansvarig</t>
  </si>
  <si>
    <t>Matcher</t>
  </si>
  <si>
    <t>Bås A-hallen</t>
  </si>
  <si>
    <t>Bås B-hallen</t>
  </si>
  <si>
    <t>Lotteri/kiosk</t>
  </si>
  <si>
    <t>Sjukvård</t>
  </si>
  <si>
    <t>Lunch/ledarfika</t>
  </si>
  <si>
    <t>Lagvärdar</t>
  </si>
  <si>
    <t>Team 13</t>
  </si>
  <si>
    <t>Cuponline</t>
  </si>
  <si>
    <t>Materialare</t>
  </si>
  <si>
    <t>7.30</t>
  </si>
  <si>
    <t>7.30-9.00</t>
  </si>
  <si>
    <t>Robin/Oscar</t>
  </si>
  <si>
    <t>Dennis</t>
  </si>
  <si>
    <t>Cecilia/Sophie</t>
  </si>
  <si>
    <t xml:space="preserve"> Andreas B</t>
  </si>
  <si>
    <t>Magnus J</t>
  </si>
  <si>
    <t>Tompa</t>
  </si>
  <si>
    <t>8.00</t>
  </si>
  <si>
    <t>8.00-8.45 Match</t>
  </si>
  <si>
    <t>Jenny J</t>
  </si>
  <si>
    <t>Pantern</t>
  </si>
  <si>
    <t>Team 1</t>
  </si>
  <si>
    <t>8.15-9.00 Match</t>
  </si>
  <si>
    <t xml:space="preserve">Kungälv </t>
  </si>
  <si>
    <t>Team 3</t>
  </si>
  <si>
    <t>9.00</t>
  </si>
  <si>
    <t>8.45-9.30 Match</t>
  </si>
  <si>
    <t>9.00-10.30</t>
  </si>
  <si>
    <t>Henke/Jocke</t>
  </si>
  <si>
    <t>9.00-9.45 Match</t>
  </si>
  <si>
    <t>Sara S</t>
  </si>
  <si>
    <t>9.30-9.45 Spolning</t>
  </si>
  <si>
    <t>Marie F</t>
  </si>
  <si>
    <t>Mörrum</t>
  </si>
  <si>
    <t>9.45-10.00 Spolning</t>
  </si>
  <si>
    <t>Irina R</t>
  </si>
  <si>
    <t xml:space="preserve">Olofström </t>
  </si>
  <si>
    <t>10.00</t>
  </si>
  <si>
    <t>9.45-10.30 Match</t>
  </si>
  <si>
    <t>Team 2</t>
  </si>
  <si>
    <t>Rebecca</t>
  </si>
  <si>
    <t>Limhamn</t>
  </si>
  <si>
    <t>10.00-10.45 Match</t>
  </si>
  <si>
    <t>Team 4</t>
  </si>
  <si>
    <t>10.30-12.00</t>
  </si>
  <si>
    <t>10.30-11.15 Match</t>
  </si>
  <si>
    <t>11.00</t>
  </si>
  <si>
    <t>10.45-11.30 Match</t>
  </si>
  <si>
    <t>11.15-11.30 Spolning</t>
  </si>
  <si>
    <t>Jenny</t>
  </si>
  <si>
    <t>11.30-11.45 Spolning</t>
  </si>
  <si>
    <t>Cho</t>
  </si>
  <si>
    <t>11.30-12.15 Match</t>
  </si>
  <si>
    <t>12.00</t>
  </si>
  <si>
    <t>11.45-12.45 A-lag</t>
  </si>
  <si>
    <t>12.00-13.30</t>
  </si>
  <si>
    <t>12.15-13.00 Match</t>
  </si>
  <si>
    <t>12.45-13.00</t>
  </si>
  <si>
    <t>13.00</t>
  </si>
  <si>
    <t>13.00-13.15 Spolning</t>
  </si>
  <si>
    <t>13.15-14.00 Match</t>
  </si>
  <si>
    <t>13.30-15.00</t>
  </si>
  <si>
    <t>13.30-14.15 Match</t>
  </si>
  <si>
    <t>14.00</t>
  </si>
  <si>
    <t>14.00-14.45 Match</t>
  </si>
  <si>
    <t>14.15-15.00 Match</t>
  </si>
  <si>
    <t>14.45-15.00 Spolning</t>
  </si>
  <si>
    <t>15.00</t>
  </si>
  <si>
    <t>15.00-15.15 Spolning</t>
  </si>
  <si>
    <t>15.00-16.30</t>
  </si>
  <si>
    <t>15.00-15.45 Match</t>
  </si>
  <si>
    <t>15.15-16.00 Match</t>
  </si>
  <si>
    <t>16.00</t>
  </si>
  <si>
    <t>15.45-16.30 Match</t>
  </si>
  <si>
    <t>16.30-16.45 Spolning</t>
  </si>
  <si>
    <t>16.30-18.00</t>
  </si>
  <si>
    <t>17.00</t>
  </si>
  <si>
    <t>17.00-17.15 Spolning</t>
  </si>
  <si>
    <t>16.45-17.30 Match</t>
  </si>
  <si>
    <t>17.30-18.15 Match</t>
  </si>
  <si>
    <t>18.00</t>
  </si>
  <si>
    <t>18.00-19.00</t>
  </si>
  <si>
    <t>Prisutdelning</t>
  </si>
  <si>
    <t>19.00</t>
  </si>
  <si>
    <t>Båsteam</t>
  </si>
  <si>
    <t>Poäng</t>
  </si>
  <si>
    <t>Andreas D</t>
  </si>
  <si>
    <t>Anders S</t>
  </si>
  <si>
    <t>Martin S</t>
  </si>
  <si>
    <t>Josefin B</t>
  </si>
  <si>
    <t>Markus</t>
  </si>
  <si>
    <t>Tiina J</t>
  </si>
  <si>
    <t>Lisa</t>
  </si>
  <si>
    <t>Elin S</t>
  </si>
  <si>
    <t>Klocka/Speaker</t>
  </si>
  <si>
    <t>Nina</t>
  </si>
  <si>
    <t>Therese H</t>
  </si>
  <si>
    <t>Pillontuz</t>
  </si>
  <si>
    <t>Madelene J</t>
  </si>
  <si>
    <t>Båsteamen hjälps även åt med sargen innan/efter sitt pass.</t>
  </si>
  <si>
    <t>I A-hallen kommer vi använda den hårda vita sargen</t>
  </si>
  <si>
    <t>I B-hallen kommer vi använda den mjuka gul-blå sargen (TKH-sargen)</t>
  </si>
  <si>
    <t>Belinda K &amp; Morgan</t>
  </si>
  <si>
    <t>Anna K &amp; Tobias</t>
  </si>
  <si>
    <t xml:space="preserve"> Cia &amp; Charlotte</t>
  </si>
  <si>
    <t>Anna Z &amp; Tobias</t>
  </si>
  <si>
    <t>Cia &amp; Charlotte</t>
  </si>
  <si>
    <t>Swehockey</t>
  </si>
  <si>
    <t xml:space="preserve">Linda J </t>
  </si>
  <si>
    <t>Linda</t>
  </si>
  <si>
    <t>Sophie/Cicci</t>
  </si>
  <si>
    <t>Cha</t>
  </si>
  <si>
    <t>Oscar</t>
  </si>
  <si>
    <t>Robin</t>
  </si>
  <si>
    <t>Henke</t>
  </si>
  <si>
    <t>Jocke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</si>
</sst>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0" borderId="0" xfId="0" applyNumberFormat="1" applyAlignment="1">
      <alignment horizontal="center"/>
    </xf>
    <xf numFmtId="0" fontId="0" fillId="2" borderId="0" xfId="0" applyFill="1"/>
    <xf numFmtId="0" fontId="2" fillId="3" borderId="0" xfId="0" applyFon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49" fontId="0" fillId="9" borderId="0" xfId="0" applyNumberForma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4" fillId="0" borderId="2" xfId="0" applyFont="1" applyBorder="1"/>
    <xf numFmtId="0" fontId="0" fillId="10" borderId="2" xfId="0" applyFill="1" applyBorder="1"/>
    <xf numFmtId="0" fontId="0" fillId="11" borderId="2" xfId="0" applyFill="1" applyBorder="1"/>
    <xf numFmtId="0" fontId="0" fillId="12" borderId="2" xfId="0" applyFill="1" applyBorder="1"/>
    <xf numFmtId="0" fontId="1" fillId="13" borderId="0" xfId="0" applyFont="1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49" fontId="0" fillId="13" borderId="1" xfId="0" applyNumberFormat="1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0" fillId="8" borderId="3" xfId="0" applyFill="1" applyBorder="1"/>
    <xf numFmtId="0" fontId="0" fillId="0" borderId="4" xfId="0" applyBorder="1"/>
    <xf numFmtId="0" fontId="0" fillId="8" borderId="2" xfId="0" applyFill="1" applyBorder="1"/>
    <xf numFmtId="49" fontId="0" fillId="13" borderId="0" xfId="0" applyNumberFormat="1" applyFill="1"/>
    <xf numFmtId="0" fontId="0" fillId="8" borderId="5" xfId="0" applyFill="1" applyBorder="1"/>
    <xf numFmtId="0" fontId="0" fillId="17" borderId="0" xfId="0" applyFill="1"/>
    <xf numFmtId="0" fontId="0" fillId="8" borderId="6" xfId="0" applyFill="1" applyBorder="1"/>
    <xf numFmtId="49" fontId="1" fillId="13" borderId="1" xfId="0" applyNumberFormat="1" applyFont="1" applyFill="1" applyBorder="1"/>
    <xf numFmtId="0" fontId="0" fillId="18" borderId="2" xfId="0" applyFill="1" applyBorder="1"/>
    <xf numFmtId="49" fontId="1" fillId="13" borderId="0" xfId="0" applyNumberFormat="1" applyFont="1" applyFill="1"/>
    <xf numFmtId="0" fontId="0" fillId="18" borderId="0" xfId="0" applyFill="1"/>
    <xf numFmtId="0" fontId="0" fillId="19" borderId="5" xfId="0" applyFill="1" applyBorder="1"/>
    <xf numFmtId="0" fontId="0" fillId="19" borderId="3" xfId="0" applyFill="1" applyBorder="1"/>
    <xf numFmtId="0" fontId="0" fillId="20" borderId="0" xfId="0" applyFill="1"/>
    <xf numFmtId="0" fontId="0" fillId="8" borderId="7" xfId="0" applyFill="1" applyBorder="1"/>
    <xf numFmtId="0" fontId="0" fillId="6" borderId="3" xfId="0" applyFill="1" applyBorder="1"/>
    <xf numFmtId="0" fontId="0" fillId="6" borderId="5" xfId="0" applyFill="1" applyBorder="1"/>
    <xf numFmtId="0" fontId="0" fillId="6" borderId="6" xfId="0" applyFill="1" applyBorder="1"/>
    <xf numFmtId="0" fontId="0" fillId="19" borderId="8" xfId="0" applyFill="1" applyBorder="1"/>
    <xf numFmtId="0" fontId="0" fillId="17" borderId="2" xfId="0" applyFill="1" applyBorder="1"/>
    <xf numFmtId="0" fontId="0" fillId="21" borderId="2" xfId="0" applyFill="1" applyBorder="1"/>
    <xf numFmtId="0" fontId="0" fillId="21" borderId="0" xfId="0" applyFill="1"/>
    <xf numFmtId="0" fontId="0" fillId="19" borderId="9" xfId="0" applyFill="1" applyBorder="1"/>
    <xf numFmtId="0" fontId="0" fillId="4" borderId="2" xfId="0" applyFill="1" applyBorder="1"/>
    <xf numFmtId="0" fontId="0" fillId="0" borderId="0" xfId="0" applyAlignment="1">
      <alignment horizontal="left"/>
    </xf>
    <xf numFmtId="0" fontId="1" fillId="22" borderId="0" xfId="0" applyFont="1" applyFill="1"/>
    <xf numFmtId="0" fontId="1" fillId="20" borderId="0" xfId="0" applyFont="1" applyFill="1" applyAlignment="1">
      <alignment horizontal="left"/>
    </xf>
    <xf numFmtId="0" fontId="0" fillId="24" borderId="2" xfId="0" applyFill="1" applyBorder="1"/>
    <xf numFmtId="0" fontId="0" fillId="24" borderId="0" xfId="0" applyFill="1"/>
    <xf numFmtId="0" fontId="0" fillId="25" borderId="2" xfId="0" applyFill="1" applyBorder="1"/>
    <xf numFmtId="0" fontId="0" fillId="25" borderId="0" xfId="0" applyFill="1"/>
    <xf numFmtId="16" fontId="3" fillId="23" borderId="0" xfId="0" applyNumberFormat="1" applyFont="1" applyFill="1" applyAlignment="1">
      <alignment horizontal="left" vertical="center"/>
    </xf>
    <xf numFmtId="0" fontId="3" fillId="23" borderId="0" xfId="0" applyFont="1" applyFill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8" borderId="0" xfId="0" applyFont="1" applyFill="1" applyAlignment="1">
      <alignment horizontal="left"/>
    </xf>
    <xf numFmtId="0" fontId="1" fillId="17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D628F-1F1B-43DA-8BAC-CEEB140774EC}">
  <dimension ref="A1:L18"/>
  <sheetViews>
    <sheetView topLeftCell="B1" zoomScale="110" zoomScaleNormal="110" workbookViewId="0">
      <selection activeCell="K15" sqref="K15"/>
    </sheetView>
  </sheetViews>
  <sheetFormatPr defaultRowHeight="14.5" x14ac:dyDescent="0.35"/>
  <cols>
    <col min="1" max="1" width="11.6328125" customWidth="1"/>
    <col min="2" max="2" width="15" customWidth="1"/>
    <col min="4" max="4" width="16.90625" customWidth="1"/>
    <col min="6" max="6" width="14.36328125" customWidth="1"/>
    <col min="7" max="7" width="11.36328125" customWidth="1"/>
    <col min="9" max="9" width="14.81640625" customWidth="1"/>
  </cols>
  <sheetData>
    <row r="1" spans="1:12" x14ac:dyDescent="0.35">
      <c r="A1" t="s">
        <v>0</v>
      </c>
      <c r="C1" s="1"/>
      <c r="F1" t="s">
        <v>1</v>
      </c>
      <c r="K1" t="s">
        <v>2</v>
      </c>
      <c r="L1" t="s">
        <v>3</v>
      </c>
    </row>
    <row r="2" spans="1:12" x14ac:dyDescent="0.35">
      <c r="A2" t="s">
        <v>4</v>
      </c>
      <c r="B2" s="2" t="str">
        <f>K2</f>
        <v>Troja</v>
      </c>
      <c r="C2" s="1" t="s">
        <v>5</v>
      </c>
      <c r="D2" s="3" t="str">
        <f>K7</f>
        <v>Mörrum hockey</v>
      </c>
      <c r="F2" t="s">
        <v>6</v>
      </c>
      <c r="G2" s="4" t="str">
        <f>K3</f>
        <v>Kungälv hockey</v>
      </c>
      <c r="H2" s="1" t="s">
        <v>5</v>
      </c>
      <c r="I2" s="5" t="str">
        <f>K4</f>
        <v xml:space="preserve">IK Pantern </v>
      </c>
      <c r="K2" s="2" t="s">
        <v>7</v>
      </c>
      <c r="L2">
        <f>COUNTIF(B2:I18, "Troja")</f>
        <v>6</v>
      </c>
    </row>
    <row r="3" spans="1:12" x14ac:dyDescent="0.35">
      <c r="A3" t="s">
        <v>8</v>
      </c>
      <c r="B3" s="6" t="str">
        <f>K6</f>
        <v>Limhamn hockey</v>
      </c>
      <c r="C3" s="1" t="s">
        <v>5</v>
      </c>
      <c r="D3" s="7" t="str">
        <f>K8</f>
        <v>Olofströms IK</v>
      </c>
      <c r="F3" t="s">
        <v>9</v>
      </c>
      <c r="G3" s="5" t="str">
        <f>K4</f>
        <v xml:space="preserve">IK Pantern </v>
      </c>
      <c r="H3" s="1" t="s">
        <v>5</v>
      </c>
      <c r="I3" s="8" t="str">
        <f>K5</f>
        <v>Härryda</v>
      </c>
      <c r="K3" s="4" t="s">
        <v>10</v>
      </c>
      <c r="L3">
        <f>COUNTIF(B2:I18, "Boro")</f>
        <v>0</v>
      </c>
    </row>
    <row r="4" spans="1:12" x14ac:dyDescent="0.35">
      <c r="A4" t="s">
        <v>11</v>
      </c>
      <c r="B4" s="9" t="s">
        <v>12</v>
      </c>
      <c r="C4" s="10"/>
      <c r="D4" s="9"/>
      <c r="F4" t="s">
        <v>13</v>
      </c>
      <c r="G4" s="9" t="s">
        <v>12</v>
      </c>
      <c r="H4" s="10"/>
      <c r="I4" s="9"/>
      <c r="K4" s="5" t="s">
        <v>14</v>
      </c>
      <c r="L4">
        <f>COUNTIF(B2:I18, "Tranås")</f>
        <v>0</v>
      </c>
    </row>
    <row r="5" spans="1:12" x14ac:dyDescent="0.35">
      <c r="A5" t="s">
        <v>15</v>
      </c>
      <c r="B5" s="3" t="str">
        <f>K7</f>
        <v>Mörrum hockey</v>
      </c>
      <c r="C5" s="1" t="s">
        <v>5</v>
      </c>
      <c r="D5" s="4" t="str">
        <f>K3</f>
        <v>Kungälv hockey</v>
      </c>
      <c r="F5" t="s">
        <v>16</v>
      </c>
      <c r="G5" s="6" t="str">
        <f>K6</f>
        <v>Limhamn hockey</v>
      </c>
      <c r="H5" s="1" t="s">
        <v>5</v>
      </c>
      <c r="I5" s="2" t="str">
        <f>K2</f>
        <v>Troja</v>
      </c>
      <c r="K5" s="8" t="s">
        <v>17</v>
      </c>
      <c r="L5">
        <f>COUNTIF(B2:I18, "Rödovre")</f>
        <v>0</v>
      </c>
    </row>
    <row r="6" spans="1:12" x14ac:dyDescent="0.35">
      <c r="A6" t="s">
        <v>18</v>
      </c>
      <c r="B6" s="8" t="str">
        <f>K5</f>
        <v>Härryda</v>
      </c>
      <c r="C6" s="1" t="s">
        <v>5</v>
      </c>
      <c r="D6" s="7" t="str">
        <f>K8</f>
        <v>Olofströms IK</v>
      </c>
      <c r="F6" t="s">
        <v>19</v>
      </c>
      <c r="G6" s="4" t="str">
        <f>K3</f>
        <v>Kungälv hockey</v>
      </c>
      <c r="H6" s="1" t="s">
        <v>5</v>
      </c>
      <c r="I6" s="6" t="str">
        <f>K6</f>
        <v>Limhamn hockey</v>
      </c>
      <c r="K6" s="6" t="s">
        <v>20</v>
      </c>
      <c r="L6">
        <f>COUNTIF(B2:I18, "Frölunda")</f>
        <v>0</v>
      </c>
    </row>
    <row r="7" spans="1:12" x14ac:dyDescent="0.35">
      <c r="A7" t="s">
        <v>21</v>
      </c>
      <c r="B7" s="9" t="s">
        <v>12</v>
      </c>
      <c r="C7" s="10"/>
      <c r="D7" s="9"/>
      <c r="F7" t="s">
        <v>22</v>
      </c>
      <c r="G7" s="9" t="s">
        <v>12</v>
      </c>
      <c r="H7" s="10"/>
      <c r="I7" s="9"/>
      <c r="K7" s="3" t="s">
        <v>23</v>
      </c>
      <c r="L7">
        <f>COUNTIF(B2:I18, "Oskarshamn")</f>
        <v>0</v>
      </c>
    </row>
    <row r="8" spans="1:12" x14ac:dyDescent="0.35">
      <c r="A8" t="s">
        <v>24</v>
      </c>
      <c r="B8" s="2" t="str">
        <f>K2</f>
        <v>Troja</v>
      </c>
      <c r="C8" s="1" t="s">
        <v>5</v>
      </c>
      <c r="D8" s="8" t="str">
        <f>K5</f>
        <v>Härryda</v>
      </c>
      <c r="F8" t="s">
        <v>25</v>
      </c>
      <c r="G8" t="s">
        <v>26</v>
      </c>
      <c r="H8" s="1"/>
      <c r="K8" s="7" t="s">
        <v>27</v>
      </c>
      <c r="L8">
        <f>COUNTIF(B2:I18, "Amar Jets")</f>
        <v>0</v>
      </c>
    </row>
    <row r="9" spans="1:12" x14ac:dyDescent="0.35">
      <c r="A9" t="s">
        <v>28</v>
      </c>
      <c r="B9" s="3" t="str">
        <f>K7</f>
        <v>Mörrum hockey</v>
      </c>
      <c r="C9" s="1" t="s">
        <v>5</v>
      </c>
      <c r="D9" s="5" t="str">
        <f>K4</f>
        <v xml:space="preserve">IK Pantern </v>
      </c>
      <c r="F9" t="s">
        <v>29</v>
      </c>
      <c r="G9" s="9" t="s">
        <v>12</v>
      </c>
      <c r="H9" s="10" t="s">
        <v>5</v>
      </c>
      <c r="I9" s="9"/>
    </row>
    <row r="10" spans="1:12" x14ac:dyDescent="0.35">
      <c r="A10" t="s">
        <v>30</v>
      </c>
      <c r="B10" s="9" t="s">
        <v>12</v>
      </c>
      <c r="C10" s="10"/>
      <c r="D10" s="9"/>
      <c r="F10" t="s">
        <v>31</v>
      </c>
      <c r="G10" s="6" t="str">
        <f>K6</f>
        <v>Limhamn hockey</v>
      </c>
      <c r="H10" s="1"/>
      <c r="I10" s="3" t="str">
        <f>K7</f>
        <v>Mörrum hockey</v>
      </c>
    </row>
    <row r="11" spans="1:12" x14ac:dyDescent="0.35">
      <c r="A11" t="s">
        <v>32</v>
      </c>
      <c r="B11" s="5" t="str">
        <f>K4</f>
        <v xml:space="preserve">IK Pantern </v>
      </c>
      <c r="C11" s="1" t="s">
        <v>5</v>
      </c>
      <c r="D11" s="7" t="str">
        <f>K8</f>
        <v>Olofströms IK</v>
      </c>
      <c r="F11" t="s">
        <v>33</v>
      </c>
      <c r="G11" s="4" t="s">
        <v>10</v>
      </c>
      <c r="H11" s="1" t="s">
        <v>5</v>
      </c>
      <c r="I11" s="8" t="str">
        <f>K5</f>
        <v>Härryda</v>
      </c>
    </row>
    <row r="12" spans="1:12" x14ac:dyDescent="0.35">
      <c r="A12" t="s">
        <v>34</v>
      </c>
      <c r="B12" s="7" t="str">
        <f>K8</f>
        <v>Olofströms IK</v>
      </c>
      <c r="C12" s="1" t="s">
        <v>5</v>
      </c>
      <c r="D12" s="2" t="str">
        <f>K2</f>
        <v>Troja</v>
      </c>
      <c r="F12" t="s">
        <v>35</v>
      </c>
      <c r="G12" s="9" t="s">
        <v>12</v>
      </c>
      <c r="H12" s="10" t="s">
        <v>5</v>
      </c>
      <c r="I12" s="9"/>
    </row>
    <row r="13" spans="1:12" x14ac:dyDescent="0.35">
      <c r="A13" t="s">
        <v>36</v>
      </c>
      <c r="B13" s="9" t="s">
        <v>12</v>
      </c>
      <c r="C13" s="10" t="s">
        <v>5</v>
      </c>
      <c r="D13" s="9"/>
      <c r="F13" t="s">
        <v>37</v>
      </c>
      <c r="G13" s="8" t="str">
        <f>K5</f>
        <v>Härryda</v>
      </c>
      <c r="H13" s="1" t="s">
        <v>5</v>
      </c>
      <c r="I13" s="6" t="s">
        <v>20</v>
      </c>
    </row>
    <row r="14" spans="1:12" x14ac:dyDescent="0.35">
      <c r="A14" t="s">
        <v>38</v>
      </c>
      <c r="B14" s="5" t="str">
        <f>K4</f>
        <v xml:space="preserve">IK Pantern </v>
      </c>
      <c r="C14" s="1" t="s">
        <v>5</v>
      </c>
      <c r="D14" s="2" t="str">
        <f>K2</f>
        <v>Troja</v>
      </c>
      <c r="F14" t="s">
        <v>39</v>
      </c>
      <c r="G14" s="4" t="str">
        <f>K3</f>
        <v>Kungälv hockey</v>
      </c>
      <c r="H14" s="1" t="s">
        <v>5</v>
      </c>
      <c r="I14" s="7" t="str">
        <f>K8</f>
        <v>Olofströms IK</v>
      </c>
    </row>
    <row r="15" spans="1:12" x14ac:dyDescent="0.35">
      <c r="A15" t="s">
        <v>40</v>
      </c>
      <c r="B15" s="5" t="str">
        <f>K4</f>
        <v xml:space="preserve">IK Pantern </v>
      </c>
      <c r="C15" s="1" t="s">
        <v>5</v>
      </c>
      <c r="D15" s="6" t="str">
        <f>K6</f>
        <v>Limhamn hockey</v>
      </c>
      <c r="F15" t="s">
        <v>41</v>
      </c>
      <c r="G15" s="9" t="s">
        <v>12</v>
      </c>
      <c r="H15" s="10" t="s">
        <v>5</v>
      </c>
      <c r="I15" s="9"/>
    </row>
    <row r="16" spans="1:12" x14ac:dyDescent="0.35">
      <c r="A16" t="s">
        <v>42</v>
      </c>
      <c r="B16" s="9" t="s">
        <v>12</v>
      </c>
      <c r="C16" s="10"/>
      <c r="D16" s="9"/>
      <c r="F16" t="s">
        <v>43</v>
      </c>
      <c r="G16" s="8" t="str">
        <f>K5</f>
        <v>Härryda</v>
      </c>
      <c r="H16" s="1" t="s">
        <v>5</v>
      </c>
      <c r="I16" s="3" t="str">
        <f>K7</f>
        <v>Mörrum hockey</v>
      </c>
    </row>
    <row r="17" spans="1:9" x14ac:dyDescent="0.35">
      <c r="A17" t="s">
        <v>44</v>
      </c>
      <c r="B17" s="2" t="str">
        <f>K2</f>
        <v>Troja</v>
      </c>
      <c r="C17" s="1" t="s">
        <v>5</v>
      </c>
      <c r="D17" s="4" t="str">
        <f>K3</f>
        <v>Kungälv hockey</v>
      </c>
      <c r="F17" t="s">
        <v>45</v>
      </c>
      <c r="G17" s="7" t="str">
        <f>K8</f>
        <v>Olofströms IK</v>
      </c>
      <c r="H17" s="1" t="s">
        <v>5</v>
      </c>
      <c r="I17" s="3" t="str">
        <f>K7</f>
        <v>Mörrum hockey</v>
      </c>
    </row>
    <row r="18" spans="1:9" x14ac:dyDescent="0.35">
      <c r="A18" t="s">
        <v>46</v>
      </c>
      <c r="C18" s="1" t="s">
        <v>5</v>
      </c>
      <c r="H18" s="1" t="s">
        <v>5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63A19-1C6E-4427-8998-8BA072F51FB0}">
  <dimension ref="A1:Y62"/>
  <sheetViews>
    <sheetView tabSelected="1" topLeftCell="A29" zoomScale="70" zoomScaleNormal="70" workbookViewId="0">
      <selection activeCell="O40" sqref="O40"/>
    </sheetView>
  </sheetViews>
  <sheetFormatPr defaultRowHeight="14.5" x14ac:dyDescent="0.35"/>
  <cols>
    <col min="11" max="11" width="16.36328125" customWidth="1"/>
  </cols>
  <sheetData>
    <row r="1" spans="1:25" ht="21" x14ac:dyDescent="0.35">
      <c r="A1" s="65">
        <v>45655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2" spans="1:25" ht="21" customHeight="1" x14ac:dyDescent="0.5">
      <c r="A2" s="11"/>
    </row>
    <row r="3" spans="1:25" ht="21" x14ac:dyDescent="0.5">
      <c r="A3" s="11"/>
      <c r="B3" s="12" t="s">
        <v>0</v>
      </c>
      <c r="F3" s="12" t="s">
        <v>1</v>
      </c>
      <c r="Q3" s="67" t="s">
        <v>47</v>
      </c>
      <c r="W3" s="17" t="s">
        <v>56</v>
      </c>
    </row>
    <row r="4" spans="1:25" ht="16" x14ac:dyDescent="0.4">
      <c r="B4" s="13" t="s">
        <v>48</v>
      </c>
      <c r="C4" s="14"/>
      <c r="D4" s="13" t="s">
        <v>49</v>
      </c>
      <c r="E4" s="14"/>
      <c r="F4" s="13" t="s">
        <v>48</v>
      </c>
      <c r="G4" s="14"/>
      <c r="H4" s="13" t="s">
        <v>50</v>
      </c>
      <c r="I4" s="14"/>
      <c r="J4" s="14"/>
      <c r="K4" s="13" t="s">
        <v>51</v>
      </c>
      <c r="L4" s="13"/>
      <c r="M4" s="15" t="s">
        <v>52</v>
      </c>
      <c r="O4" s="15" t="s">
        <v>53</v>
      </c>
      <c r="Q4" s="68"/>
      <c r="R4" s="16"/>
      <c r="S4" s="17" t="s">
        <v>54</v>
      </c>
      <c r="T4" s="17"/>
      <c r="U4" s="17" t="s">
        <v>55</v>
      </c>
      <c r="V4" s="17"/>
      <c r="W4" s="15" t="s">
        <v>156</v>
      </c>
      <c r="X4" s="16"/>
      <c r="Y4" s="17" t="s">
        <v>57</v>
      </c>
    </row>
    <row r="5" spans="1:25" ht="18.5" x14ac:dyDescent="0.45">
      <c r="A5" s="18" t="s">
        <v>58</v>
      </c>
      <c r="B5" s="19"/>
      <c r="C5" s="19"/>
      <c r="D5" s="19"/>
      <c r="E5" s="19"/>
      <c r="F5" s="19"/>
      <c r="G5" s="18"/>
      <c r="H5" s="18"/>
      <c r="I5" s="18"/>
      <c r="J5" s="18"/>
      <c r="K5" s="61" t="s">
        <v>59</v>
      </c>
      <c r="L5" s="18"/>
      <c r="M5" s="20"/>
      <c r="N5" s="18"/>
      <c r="O5" s="21"/>
      <c r="P5" s="18"/>
      <c r="Q5" s="22"/>
      <c r="S5" s="23" t="s">
        <v>60</v>
      </c>
      <c r="U5" s="24" t="s">
        <v>61</v>
      </c>
      <c r="W5" s="25" t="s">
        <v>62</v>
      </c>
      <c r="Y5" s="26" t="s">
        <v>63</v>
      </c>
    </row>
    <row r="6" spans="1:25" ht="15" thickBot="1" x14ac:dyDescent="0.4">
      <c r="K6" s="62" t="s">
        <v>158</v>
      </c>
      <c r="M6" s="27"/>
      <c r="O6" s="28"/>
      <c r="Q6" s="29" t="s">
        <v>64</v>
      </c>
      <c r="R6" s="16"/>
      <c r="S6" s="30"/>
      <c r="T6" s="16"/>
      <c r="U6" s="31" t="s">
        <v>65</v>
      </c>
      <c r="V6" s="16"/>
      <c r="W6" s="32"/>
      <c r="X6" s="16"/>
      <c r="Y6" s="33"/>
    </row>
    <row r="7" spans="1:25" ht="15" thickBot="1" x14ac:dyDescent="0.4">
      <c r="A7" s="18" t="s">
        <v>66</v>
      </c>
      <c r="B7" s="34"/>
      <c r="C7" s="35"/>
      <c r="D7" s="36"/>
      <c r="E7" s="18"/>
      <c r="F7" s="18"/>
      <c r="G7" s="18"/>
      <c r="H7" s="18"/>
      <c r="I7" s="18"/>
      <c r="J7" s="18"/>
      <c r="K7" s="62" t="s">
        <v>154</v>
      </c>
      <c r="L7" s="18"/>
      <c r="M7" s="20" t="s">
        <v>141</v>
      </c>
      <c r="N7" s="18"/>
      <c r="O7" s="21"/>
      <c r="P7" s="18"/>
      <c r="Q7" s="22"/>
      <c r="S7" s="37" t="s">
        <v>17</v>
      </c>
      <c r="U7" s="24"/>
      <c r="W7" s="25"/>
      <c r="Y7" s="26"/>
    </row>
    <row r="8" spans="1:25" x14ac:dyDescent="0.35">
      <c r="B8" s="38" t="s">
        <v>67</v>
      </c>
      <c r="D8" s="8"/>
      <c r="F8" s="34"/>
      <c r="H8" s="39"/>
      <c r="K8" s="62" t="s">
        <v>155</v>
      </c>
      <c r="M8" s="27"/>
      <c r="O8" s="28" t="s">
        <v>68</v>
      </c>
      <c r="Q8" s="29"/>
      <c r="S8" s="37" t="s">
        <v>69</v>
      </c>
      <c r="U8" s="24"/>
      <c r="W8" s="25"/>
      <c r="Y8" s="26"/>
    </row>
    <row r="9" spans="1:25" ht="15" thickBot="1" x14ac:dyDescent="0.4">
      <c r="B9" s="38"/>
      <c r="D9" s="8" t="s">
        <v>70</v>
      </c>
      <c r="F9" s="38" t="s">
        <v>71</v>
      </c>
      <c r="H9" s="39"/>
      <c r="K9" s="62" t="s">
        <v>144</v>
      </c>
      <c r="M9" s="27"/>
      <c r="O9" s="28" t="s">
        <v>160</v>
      </c>
      <c r="Q9" s="29"/>
      <c r="S9" s="37" t="s">
        <v>72</v>
      </c>
      <c r="U9" s="24" t="s">
        <v>161</v>
      </c>
      <c r="W9" s="25"/>
      <c r="Y9" s="26"/>
    </row>
    <row r="10" spans="1:25" ht="15" thickBot="1" x14ac:dyDescent="0.4">
      <c r="B10" s="34"/>
      <c r="D10" s="8"/>
      <c r="F10" s="40"/>
      <c r="H10" s="39" t="s">
        <v>73</v>
      </c>
      <c r="K10" s="62"/>
      <c r="M10" s="27"/>
      <c r="O10" s="28"/>
      <c r="Q10" s="29"/>
      <c r="R10" s="16"/>
      <c r="S10" s="41"/>
      <c r="T10" s="16"/>
      <c r="U10" s="31" t="s">
        <v>162</v>
      </c>
      <c r="V10" s="16"/>
      <c r="W10" s="32"/>
      <c r="X10" s="16"/>
      <c r="Y10" s="33"/>
    </row>
    <row r="11" spans="1:25" x14ac:dyDescent="0.35">
      <c r="A11" s="18" t="s">
        <v>74</v>
      </c>
      <c r="B11" s="38" t="s">
        <v>75</v>
      </c>
      <c r="C11" s="35"/>
      <c r="D11" s="8"/>
      <c r="E11" s="18"/>
      <c r="F11" s="38"/>
      <c r="G11" s="18"/>
      <c r="H11" s="39"/>
      <c r="I11" s="18"/>
      <c r="J11" s="18"/>
      <c r="K11" s="42" t="s">
        <v>76</v>
      </c>
      <c r="L11" s="18"/>
      <c r="M11" s="20"/>
      <c r="N11" s="18"/>
      <c r="O11" s="18"/>
      <c r="P11" s="18"/>
      <c r="Q11" s="22"/>
      <c r="S11" s="43" t="s">
        <v>77</v>
      </c>
      <c r="U11" s="24" t="s">
        <v>163</v>
      </c>
      <c r="W11" s="25"/>
      <c r="Y11" s="26"/>
    </row>
    <row r="12" spans="1:25" ht="15" thickBot="1" x14ac:dyDescent="0.4">
      <c r="B12" s="40"/>
      <c r="D12" s="8"/>
      <c r="F12" s="38" t="s">
        <v>78</v>
      </c>
      <c r="H12" s="39"/>
      <c r="K12" s="44" t="s">
        <v>79</v>
      </c>
      <c r="M12" s="27"/>
      <c r="Q12" s="29"/>
      <c r="S12" s="37"/>
      <c r="U12" s="24" t="s">
        <v>164</v>
      </c>
      <c r="W12" s="25"/>
      <c r="Y12" s="26"/>
    </row>
    <row r="13" spans="1:25" ht="15" thickBot="1" x14ac:dyDescent="0.4">
      <c r="B13" s="45" t="s">
        <v>80</v>
      </c>
      <c r="D13" s="4"/>
      <c r="F13" s="40"/>
      <c r="H13" s="39"/>
      <c r="K13" s="44" t="s">
        <v>141</v>
      </c>
      <c r="M13" s="27"/>
      <c r="Q13" s="29"/>
      <c r="S13" s="37" t="s">
        <v>82</v>
      </c>
      <c r="U13" s="24"/>
      <c r="W13" s="25"/>
      <c r="Y13" s="26"/>
    </row>
    <row r="14" spans="1:25" x14ac:dyDescent="0.35">
      <c r="B14" s="34"/>
      <c r="D14" s="4"/>
      <c r="F14" s="46" t="s">
        <v>83</v>
      </c>
      <c r="H14" s="47"/>
      <c r="K14" s="44" t="s">
        <v>84</v>
      </c>
      <c r="M14" s="27"/>
      <c r="Q14" s="29"/>
      <c r="R14" s="16"/>
      <c r="S14" s="30" t="s">
        <v>85</v>
      </c>
      <c r="T14" s="16"/>
      <c r="U14" s="31"/>
      <c r="V14" s="16"/>
      <c r="W14" s="32"/>
      <c r="X14" s="16"/>
      <c r="Y14" s="33"/>
    </row>
    <row r="15" spans="1:25" x14ac:dyDescent="0.35">
      <c r="A15" s="18" t="s">
        <v>86</v>
      </c>
      <c r="B15" s="38" t="s">
        <v>87</v>
      </c>
      <c r="D15" s="4" t="s">
        <v>88</v>
      </c>
      <c r="E15" s="18"/>
      <c r="F15" s="48"/>
      <c r="G15" s="18"/>
      <c r="H15" s="47"/>
      <c r="I15" s="18"/>
      <c r="J15" s="18"/>
      <c r="K15" s="44" t="s">
        <v>89</v>
      </c>
      <c r="L15" s="18"/>
      <c r="M15" s="20"/>
      <c r="N15" s="18"/>
      <c r="O15" s="18"/>
      <c r="P15" s="18"/>
      <c r="Q15" s="22"/>
      <c r="S15" s="37" t="s">
        <v>90</v>
      </c>
      <c r="U15" s="24"/>
      <c r="W15" s="25"/>
      <c r="Y15" s="26"/>
    </row>
    <row r="16" spans="1:25" ht="15" thickBot="1" x14ac:dyDescent="0.4">
      <c r="B16" s="38"/>
      <c r="D16" s="4"/>
      <c r="F16" s="38" t="s">
        <v>91</v>
      </c>
      <c r="H16" s="47" t="s">
        <v>92</v>
      </c>
      <c r="K16" s="44" t="s">
        <v>151</v>
      </c>
      <c r="M16" s="27"/>
      <c r="Q16" s="29"/>
      <c r="S16" s="37"/>
      <c r="U16" s="24"/>
      <c r="W16" s="25"/>
      <c r="Y16" s="26"/>
    </row>
    <row r="17" spans="1:25" ht="15" thickBot="1" x14ac:dyDescent="0.4">
      <c r="B17" s="34"/>
      <c r="D17" s="4"/>
      <c r="F17" s="38"/>
      <c r="H17" s="47"/>
      <c r="K17" s="62" t="s">
        <v>93</v>
      </c>
      <c r="M17" s="27"/>
      <c r="O17" s="28"/>
      <c r="Q17" s="29"/>
      <c r="S17" s="37"/>
      <c r="U17" s="24"/>
      <c r="W17" s="25"/>
      <c r="Y17" s="26"/>
    </row>
    <row r="18" spans="1:25" x14ac:dyDescent="0.35">
      <c r="B18" s="38" t="s">
        <v>94</v>
      </c>
      <c r="D18" s="4"/>
      <c r="F18" s="34"/>
      <c r="H18" s="47"/>
      <c r="K18" s="62" t="s">
        <v>157</v>
      </c>
      <c r="M18" s="27"/>
      <c r="O18" s="28"/>
      <c r="Q18" s="29"/>
      <c r="R18" s="16"/>
      <c r="S18" s="30"/>
      <c r="T18" s="16"/>
      <c r="U18" s="31"/>
      <c r="V18" s="16"/>
      <c r="W18" s="32"/>
      <c r="X18" s="16"/>
      <c r="Y18" s="33"/>
    </row>
    <row r="19" spans="1:25" ht="15" thickBot="1" x14ac:dyDescent="0.4">
      <c r="A19" s="18" t="s">
        <v>95</v>
      </c>
      <c r="B19" s="40"/>
      <c r="C19" s="35"/>
      <c r="D19" s="4"/>
      <c r="E19" s="18"/>
      <c r="F19" s="38" t="s">
        <v>96</v>
      </c>
      <c r="G19" s="18"/>
      <c r="H19" s="47"/>
      <c r="I19" s="18"/>
      <c r="J19" s="18"/>
      <c r="K19" s="62" t="s">
        <v>154</v>
      </c>
      <c r="L19" s="18"/>
      <c r="M19" s="20"/>
      <c r="N19" s="18"/>
      <c r="O19" s="21"/>
      <c r="P19" s="18"/>
      <c r="Q19" s="22"/>
      <c r="S19" s="37"/>
      <c r="U19" s="24"/>
      <c r="W19" s="25"/>
      <c r="Y19" s="26"/>
    </row>
    <row r="20" spans="1:25" ht="15" thickBot="1" x14ac:dyDescent="0.4">
      <c r="B20" s="45" t="s">
        <v>97</v>
      </c>
      <c r="D20" s="8"/>
      <c r="F20" s="40"/>
      <c r="H20" s="47"/>
      <c r="K20" s="62" t="s">
        <v>155</v>
      </c>
      <c r="M20" s="27"/>
      <c r="O20" s="28" t="s">
        <v>98</v>
      </c>
      <c r="Q20" s="29"/>
      <c r="S20" s="37"/>
      <c r="U20" s="24"/>
      <c r="W20" s="25"/>
      <c r="Y20" s="26"/>
    </row>
    <row r="21" spans="1:25" ht="15" thickBot="1" x14ac:dyDescent="0.4">
      <c r="B21" s="34"/>
      <c r="D21" s="8"/>
      <c r="F21" s="45" t="s">
        <v>99</v>
      </c>
      <c r="K21" s="62" t="s">
        <v>144</v>
      </c>
      <c r="M21" s="27"/>
      <c r="O21" s="28" t="s">
        <v>100</v>
      </c>
      <c r="Q21" s="29"/>
      <c r="S21" s="43"/>
      <c r="U21" s="24"/>
      <c r="W21" s="25"/>
      <c r="Y21" s="26"/>
    </row>
    <row r="22" spans="1:25" x14ac:dyDescent="0.35">
      <c r="B22" s="38" t="s">
        <v>101</v>
      </c>
      <c r="D22" s="8" t="s">
        <v>70</v>
      </c>
      <c r="F22" s="49"/>
      <c r="K22" s="62"/>
      <c r="M22" s="27"/>
      <c r="O22" s="28"/>
      <c r="Q22" s="29"/>
      <c r="R22" s="16"/>
      <c r="S22" s="30"/>
      <c r="T22" s="16"/>
      <c r="U22" s="31"/>
      <c r="V22" s="16"/>
      <c r="W22" s="32"/>
      <c r="X22" s="16"/>
      <c r="Y22" s="33"/>
    </row>
    <row r="23" spans="1:25" ht="15" thickBot="1" x14ac:dyDescent="0.4">
      <c r="A23" s="18" t="s">
        <v>102</v>
      </c>
      <c r="B23" s="40"/>
      <c r="C23" s="35"/>
      <c r="D23" s="8"/>
      <c r="E23" s="18"/>
      <c r="F23" s="50" t="s">
        <v>103</v>
      </c>
      <c r="G23" s="18"/>
      <c r="H23" s="18"/>
      <c r="I23" s="18"/>
      <c r="J23" s="18"/>
      <c r="K23" s="63" t="s">
        <v>104</v>
      </c>
      <c r="L23" s="18"/>
      <c r="M23" s="20"/>
      <c r="N23" s="18"/>
      <c r="O23" s="21"/>
      <c r="P23" s="18"/>
      <c r="Q23" s="22"/>
      <c r="S23" s="23"/>
      <c r="U23" s="24"/>
      <c r="W23" s="25"/>
      <c r="Y23" s="26"/>
    </row>
    <row r="24" spans="1:25" x14ac:dyDescent="0.35">
      <c r="B24" s="38"/>
      <c r="D24" s="8"/>
      <c r="F24" s="50"/>
      <c r="K24" s="64" t="s">
        <v>79</v>
      </c>
      <c r="M24" s="27"/>
      <c r="O24" s="28"/>
      <c r="Q24" s="29"/>
      <c r="S24" s="37"/>
      <c r="U24" s="24"/>
      <c r="W24" s="25"/>
      <c r="Y24" s="26"/>
    </row>
    <row r="25" spans="1:25" ht="15" thickBot="1" x14ac:dyDescent="0.4">
      <c r="B25" s="38" t="s">
        <v>105</v>
      </c>
      <c r="D25" s="8"/>
      <c r="F25" s="51"/>
      <c r="K25" s="64" t="s">
        <v>141</v>
      </c>
      <c r="M25" s="27"/>
      <c r="O25" s="28"/>
      <c r="Q25" s="29"/>
      <c r="S25" s="37"/>
      <c r="U25" s="24"/>
      <c r="W25" s="25"/>
      <c r="Y25" s="26"/>
    </row>
    <row r="26" spans="1:25" ht="15" thickBot="1" x14ac:dyDescent="0.4">
      <c r="B26" s="38"/>
      <c r="D26" s="8"/>
      <c r="F26" s="52" t="s">
        <v>106</v>
      </c>
      <c r="K26" s="64" t="s">
        <v>84</v>
      </c>
      <c r="M26" s="27"/>
      <c r="O26" s="28"/>
      <c r="Q26" s="29"/>
      <c r="R26" s="16"/>
      <c r="S26" s="30"/>
      <c r="T26" s="16"/>
      <c r="U26" s="31"/>
      <c r="V26" s="16"/>
      <c r="W26" s="32"/>
      <c r="X26" s="16"/>
      <c r="Y26" s="33"/>
    </row>
    <row r="27" spans="1:25" ht="15" thickBot="1" x14ac:dyDescent="0.4">
      <c r="A27" s="18" t="s">
        <v>107</v>
      </c>
      <c r="B27" s="52" t="s">
        <v>108</v>
      </c>
      <c r="C27" s="35"/>
      <c r="D27" s="57"/>
      <c r="E27" s="18"/>
      <c r="G27" s="18"/>
      <c r="H27" s="53"/>
      <c r="I27" s="18"/>
      <c r="J27" s="18"/>
      <c r="K27" s="64" t="s">
        <v>89</v>
      </c>
      <c r="L27" s="18"/>
      <c r="M27" s="20"/>
      <c r="N27" s="18"/>
      <c r="O27" s="21"/>
      <c r="P27" s="18"/>
      <c r="Q27" s="22"/>
      <c r="S27" s="37"/>
      <c r="U27" s="24"/>
      <c r="W27" s="25"/>
      <c r="Y27" s="26"/>
    </row>
    <row r="28" spans="1:25" ht="15" thickBot="1" x14ac:dyDescent="0.4">
      <c r="D28" s="4"/>
      <c r="F28" s="34"/>
      <c r="H28" s="39"/>
      <c r="K28" s="64" t="s">
        <v>151</v>
      </c>
      <c r="M28" s="27"/>
      <c r="O28" s="28"/>
      <c r="Q28" s="29"/>
      <c r="S28" s="43"/>
      <c r="U28" s="24"/>
      <c r="W28" s="25"/>
      <c r="Y28" s="26"/>
    </row>
    <row r="29" spans="1:25" x14ac:dyDescent="0.35">
      <c r="B29" s="34"/>
      <c r="D29" s="4"/>
      <c r="F29" s="38" t="s">
        <v>109</v>
      </c>
      <c r="H29" s="39"/>
      <c r="K29" s="62" t="s">
        <v>110</v>
      </c>
      <c r="M29" s="27"/>
      <c r="Q29" s="29"/>
      <c r="S29" s="37"/>
      <c r="U29" s="24"/>
      <c r="W29" s="25"/>
      <c r="Y29" s="26"/>
    </row>
    <row r="30" spans="1:25" ht="15" thickBot="1" x14ac:dyDescent="0.4">
      <c r="B30" s="38" t="s">
        <v>111</v>
      </c>
      <c r="D30" s="4" t="s">
        <v>88</v>
      </c>
      <c r="F30" s="40"/>
      <c r="H30" s="39" t="s">
        <v>73</v>
      </c>
      <c r="K30" s="62" t="s">
        <v>157</v>
      </c>
      <c r="M30" s="27"/>
      <c r="Q30" s="29"/>
      <c r="R30" s="16"/>
      <c r="S30" s="30"/>
      <c r="T30" s="16"/>
      <c r="U30" s="31"/>
      <c r="V30" s="16"/>
      <c r="W30" s="32"/>
      <c r="X30" s="16"/>
      <c r="Y30" s="33"/>
    </row>
    <row r="31" spans="1:25" ht="15" thickBot="1" x14ac:dyDescent="0.4">
      <c r="A31" s="18" t="s">
        <v>112</v>
      </c>
      <c r="B31" s="40"/>
      <c r="C31" s="35"/>
      <c r="D31" s="4"/>
      <c r="E31" s="18"/>
      <c r="F31" s="38"/>
      <c r="G31" s="18"/>
      <c r="H31" s="39"/>
      <c r="I31" s="18"/>
      <c r="J31" s="18"/>
      <c r="K31" s="62" t="s">
        <v>154</v>
      </c>
      <c r="L31" s="54"/>
      <c r="M31" s="20"/>
      <c r="N31" s="18"/>
      <c r="O31" s="21"/>
      <c r="P31" s="18"/>
      <c r="Q31" s="22"/>
      <c r="S31" s="37"/>
      <c r="U31" s="24"/>
      <c r="W31" s="25"/>
      <c r="Y31" s="26"/>
    </row>
    <row r="32" spans="1:25" x14ac:dyDescent="0.35">
      <c r="B32" s="38"/>
      <c r="D32" s="4"/>
      <c r="F32" s="38" t="s">
        <v>113</v>
      </c>
      <c r="H32" s="39"/>
      <c r="K32" s="62" t="s">
        <v>155</v>
      </c>
      <c r="L32" s="55"/>
      <c r="M32" s="27"/>
      <c r="O32" s="28"/>
      <c r="Q32" s="29"/>
      <c r="S32" s="37"/>
      <c r="U32" s="24"/>
      <c r="W32" s="25"/>
      <c r="Y32" s="26"/>
    </row>
    <row r="33" spans="1:25" ht="15" thickBot="1" x14ac:dyDescent="0.4">
      <c r="B33" s="38" t="s">
        <v>114</v>
      </c>
      <c r="D33" s="4"/>
      <c r="F33" s="40"/>
      <c r="H33" s="39"/>
      <c r="K33" s="62" t="s">
        <v>144</v>
      </c>
      <c r="L33" s="55"/>
      <c r="M33" s="27"/>
      <c r="O33" s="28"/>
      <c r="Q33" s="29"/>
      <c r="S33" s="37"/>
      <c r="U33" s="24"/>
      <c r="W33" s="25"/>
      <c r="Y33" s="26"/>
    </row>
    <row r="34" spans="1:25" ht="15" thickBot="1" x14ac:dyDescent="0.4">
      <c r="B34" s="38"/>
      <c r="D34" s="4"/>
      <c r="F34" s="52" t="s">
        <v>115</v>
      </c>
      <c r="H34" s="47"/>
      <c r="K34" s="62"/>
      <c r="L34" s="55"/>
      <c r="M34" s="27"/>
      <c r="O34" s="28" t="s">
        <v>98</v>
      </c>
      <c r="Q34" s="29"/>
      <c r="R34" s="16"/>
      <c r="S34" s="30"/>
      <c r="T34" s="16"/>
      <c r="U34" s="31"/>
      <c r="V34" s="16"/>
      <c r="W34" s="32"/>
      <c r="X34" s="16"/>
      <c r="Y34" s="33"/>
    </row>
    <row r="35" spans="1:25" ht="15" thickBot="1" x14ac:dyDescent="0.4">
      <c r="A35" s="18" t="s">
        <v>116</v>
      </c>
      <c r="B35" s="52" t="s">
        <v>117</v>
      </c>
      <c r="C35" s="35"/>
      <c r="D35" s="8"/>
      <c r="E35" s="18"/>
      <c r="F35" s="38"/>
      <c r="G35" s="18"/>
      <c r="H35" s="47"/>
      <c r="I35" s="18"/>
      <c r="J35" s="18"/>
      <c r="K35" s="63" t="s">
        <v>118</v>
      </c>
      <c r="L35" s="54"/>
      <c r="M35" s="20"/>
      <c r="N35" s="18"/>
      <c r="O35" s="21" t="s">
        <v>100</v>
      </c>
      <c r="P35" s="18"/>
      <c r="Q35" s="22"/>
      <c r="S35" s="37"/>
      <c r="U35" s="24"/>
      <c r="W35" s="25"/>
      <c r="Y35" s="26"/>
    </row>
    <row r="36" spans="1:25" x14ac:dyDescent="0.35">
      <c r="B36" s="34"/>
      <c r="D36" s="8"/>
      <c r="F36" s="38" t="s">
        <v>119</v>
      </c>
      <c r="H36" s="47" t="s">
        <v>92</v>
      </c>
      <c r="K36" s="64" t="s">
        <v>79</v>
      </c>
      <c r="L36" s="55"/>
      <c r="M36" s="27"/>
      <c r="O36" s="28"/>
      <c r="Q36" s="29"/>
      <c r="S36" s="37"/>
      <c r="U36" s="24"/>
      <c r="W36" s="25"/>
      <c r="Y36" s="26"/>
    </row>
    <row r="37" spans="1:25" ht="15" thickBot="1" x14ac:dyDescent="0.4">
      <c r="B37" s="38" t="s">
        <v>120</v>
      </c>
      <c r="D37" s="8" t="s">
        <v>70</v>
      </c>
      <c r="F37" s="38"/>
      <c r="H37" s="47"/>
      <c r="K37" s="64" t="s">
        <v>141</v>
      </c>
      <c r="L37" s="55"/>
      <c r="M37" s="27"/>
      <c r="O37" s="28"/>
      <c r="Q37" s="29"/>
      <c r="S37" s="37"/>
      <c r="U37" s="24"/>
      <c r="W37" s="25"/>
      <c r="Y37" s="26"/>
    </row>
    <row r="38" spans="1:25" ht="15" thickBot="1" x14ac:dyDescent="0.4">
      <c r="B38" s="40"/>
      <c r="D38" s="8"/>
      <c r="F38" s="34"/>
      <c r="H38" s="47"/>
      <c r="K38" s="64" t="s">
        <v>84</v>
      </c>
      <c r="L38" s="55"/>
      <c r="M38" s="27"/>
      <c r="O38" s="64"/>
      <c r="Q38" s="29"/>
      <c r="R38" s="16"/>
      <c r="S38" s="30"/>
      <c r="T38" s="16"/>
      <c r="U38" s="31"/>
      <c r="V38" s="16"/>
      <c r="W38" s="32"/>
      <c r="X38" s="16"/>
      <c r="Y38" s="33"/>
    </row>
    <row r="39" spans="1:25" ht="15" thickBot="1" x14ac:dyDescent="0.4">
      <c r="A39" s="18" t="s">
        <v>121</v>
      </c>
      <c r="C39" s="18"/>
      <c r="D39" s="8"/>
      <c r="E39" s="18"/>
      <c r="F39" s="38" t="s">
        <v>122</v>
      </c>
      <c r="G39" s="18"/>
      <c r="H39" s="47"/>
      <c r="I39" s="18"/>
      <c r="J39" s="18"/>
      <c r="K39" s="64" t="s">
        <v>89</v>
      </c>
      <c r="L39" s="54"/>
      <c r="M39" s="20"/>
      <c r="N39" s="18"/>
      <c r="O39" s="63"/>
      <c r="P39" s="18"/>
      <c r="Q39" s="22"/>
      <c r="S39" s="37"/>
      <c r="U39" s="24"/>
      <c r="W39" s="25"/>
      <c r="Y39" s="26"/>
    </row>
    <row r="40" spans="1:25" ht="15" thickBot="1" x14ac:dyDescent="0.4">
      <c r="B40" s="34"/>
      <c r="D40" s="8"/>
      <c r="F40" s="40"/>
      <c r="H40" s="47"/>
      <c r="K40" s="64" t="s">
        <v>151</v>
      </c>
      <c r="L40" s="55"/>
      <c r="M40" s="27"/>
      <c r="O40" s="64"/>
      <c r="Q40" s="29"/>
      <c r="S40" s="37"/>
      <c r="U40" s="24"/>
      <c r="W40" s="25"/>
      <c r="Y40" s="26"/>
    </row>
    <row r="41" spans="1:25" ht="15" thickBot="1" x14ac:dyDescent="0.4">
      <c r="B41" s="38" t="s">
        <v>40</v>
      </c>
      <c r="D41" s="8"/>
      <c r="F41" s="45" t="s">
        <v>123</v>
      </c>
      <c r="H41" s="39"/>
      <c r="K41" s="62" t="s">
        <v>124</v>
      </c>
      <c r="L41" s="55"/>
      <c r="M41" s="27"/>
      <c r="O41" s="64"/>
      <c r="Q41" s="29"/>
      <c r="S41" s="37"/>
      <c r="U41" s="24"/>
      <c r="W41" s="25"/>
      <c r="Y41" s="26"/>
    </row>
    <row r="42" spans="1:25" x14ac:dyDescent="0.35">
      <c r="B42" s="38"/>
      <c r="D42" s="8"/>
      <c r="F42" s="34"/>
      <c r="H42" s="39"/>
      <c r="K42" s="62" t="s">
        <v>158</v>
      </c>
      <c r="L42" s="55"/>
      <c r="M42" s="27"/>
      <c r="Q42" s="29"/>
      <c r="R42" s="16"/>
      <c r="S42" s="30"/>
      <c r="T42" s="16"/>
      <c r="U42" s="31"/>
      <c r="V42" s="16"/>
      <c r="W42" s="32"/>
      <c r="X42" s="16"/>
      <c r="Y42" s="33"/>
    </row>
    <row r="43" spans="1:25" ht="15" thickBot="1" x14ac:dyDescent="0.4">
      <c r="A43" s="18" t="s">
        <v>125</v>
      </c>
      <c r="B43" s="56" t="s">
        <v>126</v>
      </c>
      <c r="C43" s="18"/>
      <c r="D43" s="57"/>
      <c r="E43" s="18"/>
      <c r="F43" s="38" t="s">
        <v>127</v>
      </c>
      <c r="G43" s="18"/>
      <c r="H43" s="39"/>
      <c r="I43" s="18"/>
      <c r="J43" s="18"/>
      <c r="K43" s="62" t="s">
        <v>152</v>
      </c>
      <c r="L43" s="54"/>
      <c r="M43" s="20"/>
      <c r="N43" s="18"/>
      <c r="O43" s="18"/>
      <c r="P43" s="18"/>
      <c r="Q43" s="22"/>
      <c r="S43" s="37"/>
      <c r="U43" s="24"/>
      <c r="W43" s="25"/>
      <c r="Y43" s="26"/>
    </row>
    <row r="44" spans="1:25" ht="15" thickBot="1" x14ac:dyDescent="0.4">
      <c r="B44" s="34"/>
      <c r="D44" s="4"/>
      <c r="F44" s="38"/>
      <c r="H44" s="39" t="s">
        <v>73</v>
      </c>
      <c r="K44" s="62" t="s">
        <v>153</v>
      </c>
      <c r="L44" s="55"/>
      <c r="M44" s="27"/>
      <c r="Q44" s="29"/>
      <c r="S44" s="37"/>
      <c r="U44" s="24"/>
      <c r="W44" s="25"/>
      <c r="Y44" s="26"/>
    </row>
    <row r="45" spans="1:25" x14ac:dyDescent="0.35">
      <c r="B45" s="38" t="s">
        <v>44</v>
      </c>
      <c r="D45" s="4" t="s">
        <v>88</v>
      </c>
      <c r="F45" s="34"/>
      <c r="H45" s="39"/>
      <c r="K45" s="62" t="s">
        <v>144</v>
      </c>
      <c r="L45" s="55"/>
      <c r="M45" s="27"/>
      <c r="Q45" s="29"/>
      <c r="S45" s="37"/>
      <c r="U45" s="24"/>
      <c r="W45" s="25"/>
      <c r="Y45" s="26"/>
    </row>
    <row r="46" spans="1:25" ht="15" thickBot="1" x14ac:dyDescent="0.4">
      <c r="B46" s="40"/>
      <c r="D46" s="4"/>
      <c r="F46" s="38" t="s">
        <v>128</v>
      </c>
      <c r="H46" s="39"/>
      <c r="K46" s="62"/>
      <c r="L46" s="55"/>
      <c r="M46" s="27"/>
      <c r="Q46" s="29"/>
      <c r="R46" s="16"/>
      <c r="S46" s="30"/>
      <c r="T46" s="16"/>
      <c r="U46" s="31"/>
      <c r="V46" s="16"/>
      <c r="W46" s="32"/>
      <c r="X46" s="16"/>
      <c r="Y46" s="33"/>
    </row>
    <row r="47" spans="1:25" ht="15" thickBot="1" x14ac:dyDescent="0.4">
      <c r="A47" s="18" t="s">
        <v>129</v>
      </c>
      <c r="C47" s="18"/>
      <c r="D47" s="4"/>
      <c r="E47" s="18"/>
      <c r="F47" s="40"/>
      <c r="G47" s="18"/>
      <c r="H47" s="39"/>
      <c r="I47" s="18"/>
      <c r="J47" s="18"/>
      <c r="K47" s="63" t="s">
        <v>130</v>
      </c>
      <c r="L47" s="54"/>
      <c r="M47" s="20"/>
      <c r="N47" s="18"/>
      <c r="O47" s="18"/>
      <c r="P47" s="18"/>
      <c r="Q47" s="22"/>
      <c r="S47" s="37"/>
      <c r="U47" s="24"/>
      <c r="W47" s="25"/>
      <c r="Y47" s="26"/>
    </row>
    <row r="48" spans="1:25" x14ac:dyDescent="0.35">
      <c r="B48" s="34" t="s">
        <v>131</v>
      </c>
      <c r="D48" s="4"/>
      <c r="K48" s="64" t="s">
        <v>141</v>
      </c>
      <c r="L48" s="55"/>
      <c r="M48" s="27"/>
      <c r="Q48" s="29"/>
      <c r="S48" s="37"/>
      <c r="U48" s="24"/>
      <c r="W48" s="25"/>
      <c r="Y48" s="26"/>
    </row>
    <row r="49" spans="1:25" ht="15" thickBot="1" x14ac:dyDescent="0.4">
      <c r="B49" s="40"/>
      <c r="D49" s="4"/>
      <c r="K49" s="64" t="s">
        <v>84</v>
      </c>
      <c r="L49" s="55"/>
      <c r="M49" s="27"/>
      <c r="Q49" s="29"/>
      <c r="S49" s="37"/>
      <c r="U49" s="24"/>
      <c r="W49" s="25"/>
      <c r="Y49" s="26"/>
    </row>
    <row r="50" spans="1:25" x14ac:dyDescent="0.35">
      <c r="K50" s="64" t="s">
        <v>89</v>
      </c>
      <c r="L50" s="55"/>
      <c r="M50" s="27"/>
      <c r="Q50" s="29"/>
      <c r="R50" s="16"/>
      <c r="S50" s="30"/>
      <c r="T50" s="16"/>
      <c r="U50" s="31"/>
      <c r="V50" s="16"/>
      <c r="W50" s="32"/>
      <c r="X50" s="16"/>
      <c r="Y50" s="33"/>
    </row>
    <row r="51" spans="1:25" x14ac:dyDescent="0.35">
      <c r="A51" s="18" t="s">
        <v>132</v>
      </c>
      <c r="B51" s="18"/>
      <c r="C51" s="18"/>
      <c r="D51" s="18"/>
      <c r="E51" s="18"/>
      <c r="F51" s="18"/>
      <c r="G51" s="18"/>
      <c r="H51" s="18"/>
      <c r="I51" s="18"/>
      <c r="J51" s="18"/>
      <c r="K51" s="63" t="s">
        <v>79</v>
      </c>
      <c r="L51" s="54"/>
      <c r="M51" s="18"/>
      <c r="N51" s="18"/>
      <c r="O51" s="18"/>
      <c r="P51" s="18"/>
      <c r="Q51" s="18"/>
    </row>
    <row r="52" spans="1:25" x14ac:dyDescent="0.35">
      <c r="K52" s="64" t="s">
        <v>151</v>
      </c>
    </row>
    <row r="54" spans="1:25" x14ac:dyDescent="0.35">
      <c r="B54" s="15" t="s">
        <v>133</v>
      </c>
      <c r="C54" s="15"/>
      <c r="D54" s="15"/>
      <c r="E54" s="15"/>
      <c r="F54" s="15"/>
      <c r="G54" s="15"/>
      <c r="H54" s="15"/>
      <c r="I54" s="15"/>
    </row>
    <row r="55" spans="1:25" x14ac:dyDescent="0.35">
      <c r="B55" s="15"/>
      <c r="C55" s="15"/>
      <c r="D55" s="70" t="s">
        <v>70</v>
      </c>
      <c r="E55" s="70"/>
      <c r="F55" s="59" t="s">
        <v>88</v>
      </c>
      <c r="G55" s="71" t="s">
        <v>73</v>
      </c>
      <c r="H55" s="71"/>
      <c r="I55" s="60" t="s">
        <v>92</v>
      </c>
    </row>
    <row r="56" spans="1:25" x14ac:dyDescent="0.35">
      <c r="B56" s="15" t="s">
        <v>134</v>
      </c>
      <c r="D56" s="69" t="s">
        <v>135</v>
      </c>
      <c r="E56" s="69"/>
      <c r="F56" t="s">
        <v>136</v>
      </c>
      <c r="G56" s="69" t="s">
        <v>137</v>
      </c>
      <c r="H56" s="69"/>
      <c r="I56" s="58" t="s">
        <v>138</v>
      </c>
    </row>
    <row r="57" spans="1:25" x14ac:dyDescent="0.35">
      <c r="B57" s="15" t="s">
        <v>134</v>
      </c>
      <c r="D57" s="69" t="s">
        <v>139</v>
      </c>
      <c r="E57" s="69"/>
      <c r="F57" t="s">
        <v>140</v>
      </c>
      <c r="G57" s="69" t="s">
        <v>81</v>
      </c>
      <c r="H57" s="69"/>
      <c r="I57" s="58" t="s">
        <v>142</v>
      </c>
    </row>
    <row r="58" spans="1:25" x14ac:dyDescent="0.35">
      <c r="B58" s="15" t="s">
        <v>143</v>
      </c>
      <c r="D58" s="69" t="s">
        <v>159</v>
      </c>
      <c r="E58" s="69"/>
      <c r="F58" t="s">
        <v>145</v>
      </c>
      <c r="G58" s="69" t="s">
        <v>146</v>
      </c>
      <c r="H58" s="69"/>
      <c r="I58" s="58" t="s">
        <v>147</v>
      </c>
    </row>
    <row r="60" spans="1:25" x14ac:dyDescent="0.35">
      <c r="B60" s="15" t="s">
        <v>148</v>
      </c>
    </row>
    <row r="61" spans="1:25" x14ac:dyDescent="0.35">
      <c r="B61" s="15" t="s">
        <v>149</v>
      </c>
    </row>
    <row r="62" spans="1:25" x14ac:dyDescent="0.35">
      <c r="B62" s="15" t="s">
        <v>150</v>
      </c>
    </row>
  </sheetData>
  <mergeCells count="10">
    <mergeCell ref="A1:Y1"/>
    <mergeCell ref="Q3:Q4"/>
    <mergeCell ref="D58:E58"/>
    <mergeCell ref="G58:H58"/>
    <mergeCell ref="D57:E57"/>
    <mergeCell ref="G57:H57"/>
    <mergeCell ref="D55:E55"/>
    <mergeCell ref="G55:H55"/>
    <mergeCell ref="D56:E56"/>
    <mergeCell ref="G56:H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Andersson</dc:creator>
  <cp:lastModifiedBy>Sophie Andersson</cp:lastModifiedBy>
  <cp:lastPrinted>2024-11-22T09:34:06Z</cp:lastPrinted>
  <dcterms:created xsi:type="dcterms:W3CDTF">2024-10-23T09:07:34Z</dcterms:created>
  <dcterms:modified xsi:type="dcterms:W3CDTF">2024-11-22T10:12:56Z</dcterms:modified>
</cp:coreProperties>
</file>