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sefrosen/Desktop/Skövde ABK/Styrelse/Årsmöte 2023/"/>
    </mc:Choice>
  </mc:AlternateContent>
  <xr:revisionPtr revIDLastSave="0" documentId="8_{C7F9DECB-2E1E-2A43-8529-DE5F35A69F14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Budgetblankett 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9" i="8" l="1"/>
  <c r="F118" i="8"/>
  <c r="F117" i="8"/>
  <c r="F111" i="8"/>
  <c r="F102" i="8"/>
  <c r="F96" i="8"/>
  <c r="F88" i="8"/>
  <c r="F73" i="8"/>
  <c r="F67" i="8"/>
  <c r="F58" i="8"/>
  <c r="F40" i="8"/>
  <c r="F22" i="8"/>
  <c r="F16" i="8"/>
  <c r="F10" i="8"/>
  <c r="H88" i="8"/>
  <c r="H111" i="8"/>
  <c r="H102" i="8"/>
  <c r="H96" i="8"/>
  <c r="H73" i="8"/>
  <c r="H67" i="8"/>
  <c r="H58" i="8"/>
  <c r="H27" i="8"/>
  <c r="H28" i="8"/>
  <c r="H29" i="8"/>
  <c r="H30" i="8"/>
  <c r="H31" i="8"/>
  <c r="H32" i="8"/>
  <c r="H33" i="8"/>
  <c r="H34" i="8"/>
  <c r="H35" i="8"/>
  <c r="H22" i="8"/>
  <c r="H16" i="8"/>
  <c r="H10" i="8"/>
  <c r="D96" i="8"/>
  <c r="B96" i="8"/>
  <c r="D111" i="8"/>
  <c r="B111" i="8"/>
  <c r="B88" i="8"/>
  <c r="D88" i="8"/>
  <c r="B102" i="8"/>
  <c r="D102" i="8"/>
  <c r="B73" i="8"/>
  <c r="D73" i="8"/>
  <c r="D67" i="8"/>
  <c r="B67" i="8"/>
  <c r="D58" i="8"/>
  <c r="D36" i="8"/>
  <c r="H36" i="8" s="1"/>
  <c r="B36" i="8"/>
  <c r="D22" i="8"/>
  <c r="B22" i="8"/>
  <c r="B16" i="8"/>
  <c r="D16" i="8"/>
  <c r="D10" i="8"/>
  <c r="B10" i="8"/>
  <c r="B58" i="8"/>
  <c r="B118" i="8" l="1"/>
  <c r="H118" i="8"/>
  <c r="H40" i="8"/>
  <c r="H117" i="8" s="1"/>
  <c r="D118" i="8"/>
  <c r="B40" i="8"/>
  <c r="B117" i="8" s="1"/>
  <c r="D40" i="8"/>
  <c r="D117" i="8" s="1"/>
  <c r="H119" i="8" l="1"/>
  <c r="B119" i="8"/>
  <c r="D119" i="8"/>
</calcChain>
</file>

<file path=xl/sharedStrings.xml><?xml version="1.0" encoding="utf-8"?>
<sst xmlns="http://schemas.openxmlformats.org/spreadsheetml/2006/main" count="109" uniqueCount="86">
  <si>
    <t>KOSTNADER</t>
  </si>
  <si>
    <t>Resekostnader</t>
  </si>
  <si>
    <t>Kontorsmaterial</t>
  </si>
  <si>
    <t>ORDINARIE VERKSAMHET</t>
  </si>
  <si>
    <t>DM Skövde</t>
  </si>
  <si>
    <t>Budget 2022</t>
  </si>
  <si>
    <t>SKr.</t>
  </si>
  <si>
    <t>Bokslut 2021</t>
  </si>
  <si>
    <t>Västgöta Tävling</t>
  </si>
  <si>
    <t>Skaraborgserien</t>
  </si>
  <si>
    <t>Törebodafestivalen</t>
  </si>
  <si>
    <t>Matfestivalen skövde</t>
  </si>
  <si>
    <t>Sponsorhuset</t>
  </si>
  <si>
    <t>Gräsroten svenska spel</t>
  </si>
  <si>
    <t>Bidrag från kommun</t>
  </si>
  <si>
    <t>LOK stöd</t>
  </si>
  <si>
    <t>Statligt Corona stöd</t>
  </si>
  <si>
    <t>Uppstartstöd Corona från RF</t>
  </si>
  <si>
    <t>Utbildning i Arboga Tränare</t>
  </si>
  <si>
    <t>Utbildning i skövde tränare</t>
  </si>
  <si>
    <t>RF Bidrag Corona</t>
  </si>
  <si>
    <t>Rf-Sisu Bidrag</t>
  </si>
  <si>
    <t>S:a</t>
  </si>
  <si>
    <t>Summering intäkter</t>
  </si>
  <si>
    <t>Hyres kostnad Förråd o Kontor</t>
  </si>
  <si>
    <t>Hyres kostnad Träningspass</t>
  </si>
  <si>
    <t>Förbrukningsinventarier</t>
  </si>
  <si>
    <t>Priser o medaljer vid avslutningar</t>
  </si>
  <si>
    <t>trycksaker</t>
  </si>
  <si>
    <t>Bokföringsprogram</t>
  </si>
  <si>
    <t>Hemsida Laget</t>
  </si>
  <si>
    <t>Tele 2 wifi</t>
  </si>
  <si>
    <t xml:space="preserve">Försäkring </t>
  </si>
  <si>
    <t>Städ o renhållning</t>
  </si>
  <si>
    <t>Möbler inredning</t>
  </si>
  <si>
    <t>Idrottskläder brottardräkter</t>
  </si>
  <si>
    <t>Material, byggnation, målning mm.</t>
  </si>
  <si>
    <t>Träningsutrustning</t>
  </si>
  <si>
    <t>Utbildning tränare</t>
  </si>
  <si>
    <t>Utbildning styrelse</t>
  </si>
  <si>
    <t>Utbildning övriga</t>
  </si>
  <si>
    <t>Licenser</t>
  </si>
  <si>
    <t>Startavgifter</t>
  </si>
  <si>
    <t>Kost &amp; Logi</t>
  </si>
  <si>
    <t>Landslag Träning</t>
  </si>
  <si>
    <t>Landslag Tävling</t>
  </si>
  <si>
    <t>Västgötalaget</t>
  </si>
  <si>
    <t>Fyrstads</t>
  </si>
  <si>
    <t>Läger</t>
  </si>
  <si>
    <t>Västergötlands Brottnings förbund</t>
  </si>
  <si>
    <t>Våravslutning</t>
  </si>
  <si>
    <t>Höstavslutning</t>
  </si>
  <si>
    <t>Familjeläger</t>
  </si>
  <si>
    <t>Kick off</t>
  </si>
  <si>
    <t>Årsmöte</t>
  </si>
  <si>
    <t>Summering utgifter</t>
  </si>
  <si>
    <t>1.INTÄKTER egna tävlingar</t>
  </si>
  <si>
    <t>2.Intäkter Arbetsuppdrag</t>
  </si>
  <si>
    <t>3.Intäkter passiva inkomster</t>
  </si>
  <si>
    <t>4.Medlemsavgifter medlemmar S:a</t>
  </si>
  <si>
    <t>5.Kommunalt och statliga bidrag</t>
  </si>
  <si>
    <t>6. Sponsor intäkter   S:a</t>
  </si>
  <si>
    <t>7.Lokal o Kontor</t>
  </si>
  <si>
    <t>8.Eriksdal träningshallen</t>
  </si>
  <si>
    <t>9. Utbildningar</t>
  </si>
  <si>
    <t>10.Tränare kostnad</t>
  </si>
  <si>
    <t>11.Tävling och Läger</t>
  </si>
  <si>
    <t>Svenska brottnings förbundet</t>
  </si>
  <si>
    <t>Domararvode</t>
  </si>
  <si>
    <t>Lottning</t>
  </si>
  <si>
    <t>Hallhyra</t>
  </si>
  <si>
    <t>inköp försäljningsvaror</t>
  </si>
  <si>
    <t>12. Kostnader egna hemmatävlingar</t>
  </si>
  <si>
    <t>13.Avgifter Förbund och serier</t>
  </si>
  <si>
    <t>14.Klubbens läger och avslutnigar</t>
  </si>
  <si>
    <t>Försäljningar av kakor, kläder mm.</t>
  </si>
  <si>
    <t>Skövde ABK 2023</t>
  </si>
  <si>
    <t>BUDGET 2023</t>
  </si>
  <si>
    <t>Bokslut 2022</t>
  </si>
  <si>
    <t>Budget 2023</t>
  </si>
  <si>
    <t>Bingolotto folkspel, uppesittarkväll</t>
  </si>
  <si>
    <t>Övriga bidrag</t>
  </si>
  <si>
    <t>Bankavgift, swisch, företagspaket.</t>
  </si>
  <si>
    <t>Fonder</t>
  </si>
  <si>
    <t>Priser o medaljer</t>
  </si>
  <si>
    <t>Representation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</si>
</sst>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 Narrow"/>
      <family val="2"/>
    </font>
    <font>
      <sz val="16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i/>
      <sz val="10"/>
      <name val="Arial Narrow"/>
      <family val="2"/>
    </font>
    <font>
      <sz val="20"/>
      <name val="Arial Narrow"/>
      <family val="2"/>
    </font>
    <font>
      <b/>
      <sz val="10"/>
      <name val="Arial"/>
      <family val="2"/>
    </font>
    <font>
      <b/>
      <u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2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5" fillId="0" borderId="0" xfId="0" applyNumberFormat="1" applyFont="1"/>
    <xf numFmtId="4" fontId="1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2" xfId="0" applyBorder="1"/>
    <xf numFmtId="4" fontId="3" fillId="0" borderId="2" xfId="0" applyNumberFormat="1" applyFont="1" applyBorder="1"/>
    <xf numFmtId="4" fontId="4" fillId="2" borderId="1" xfId="0" applyNumberFormat="1" applyFont="1" applyFill="1" applyBorder="1" applyAlignment="1">
      <alignment horizontal="right"/>
    </xf>
    <xf numFmtId="4" fontId="3" fillId="3" borderId="2" xfId="0" applyNumberFormat="1" applyFont="1" applyFill="1" applyBorder="1"/>
    <xf numFmtId="0" fontId="7" fillId="0" borderId="0" xfId="0" applyFont="1"/>
    <xf numFmtId="4" fontId="3" fillId="4" borderId="2" xfId="0" applyNumberFormat="1" applyFont="1" applyFill="1" applyBorder="1"/>
    <xf numFmtId="4" fontId="1" fillId="4" borderId="0" xfId="0" applyNumberFormat="1" applyFont="1" applyFill="1"/>
    <xf numFmtId="0" fontId="7" fillId="4" borderId="0" xfId="0" applyFont="1" applyFill="1"/>
    <xf numFmtId="0" fontId="0" fillId="4" borderId="0" xfId="0" applyFill="1"/>
    <xf numFmtId="4" fontId="3" fillId="4" borderId="2" xfId="0" applyNumberFormat="1" applyFont="1" applyFill="1" applyBorder="1" applyAlignment="1">
      <alignment horizontal="right"/>
    </xf>
    <xf numFmtId="4" fontId="3" fillId="0" borderId="3" xfId="0" applyNumberFormat="1" applyFont="1" applyBorder="1"/>
    <xf numFmtId="4" fontId="3" fillId="5" borderId="3" xfId="0" applyNumberFormat="1" applyFont="1" applyFill="1" applyBorder="1"/>
    <xf numFmtId="4" fontId="3" fillId="5" borderId="3" xfId="0" applyNumberFormat="1" applyFont="1" applyFill="1" applyBorder="1" applyAlignment="1">
      <alignment horizontal="right"/>
    </xf>
    <xf numFmtId="0" fontId="0" fillId="5" borderId="3" xfId="0" applyFill="1" applyBorder="1"/>
    <xf numFmtId="4" fontId="3" fillId="0" borderId="2" xfId="0" applyNumberFormat="1" applyFont="1" applyBorder="1" applyAlignment="1">
      <alignment horizontal="center"/>
    </xf>
    <xf numFmtId="4" fontId="6" fillId="4" borderId="0" xfId="0" applyNumberFormat="1" applyFont="1" applyFill="1"/>
    <xf numFmtId="4" fontId="1" fillId="5" borderId="0" xfId="0" applyNumberFormat="1" applyFont="1" applyFill="1"/>
    <xf numFmtId="4" fontId="1" fillId="6" borderId="0" xfId="0" applyNumberFormat="1" applyFont="1" applyFill="1"/>
    <xf numFmtId="4" fontId="3" fillId="3" borderId="4" xfId="0" applyNumberFormat="1" applyFont="1" applyFill="1" applyBorder="1"/>
    <xf numFmtId="4" fontId="3" fillId="9" borderId="4" xfId="0" applyNumberFormat="1" applyFont="1" applyFill="1" applyBorder="1"/>
    <xf numFmtId="4" fontId="3" fillId="8" borderId="4" xfId="0" applyNumberFormat="1" applyFont="1" applyFill="1" applyBorder="1"/>
    <xf numFmtId="4" fontId="3" fillId="7" borderId="4" xfId="0" applyNumberFormat="1" applyFont="1" applyFill="1" applyBorder="1"/>
    <xf numFmtId="4" fontId="3" fillId="7" borderId="1" xfId="0" applyNumberFormat="1" applyFont="1" applyFill="1" applyBorder="1"/>
    <xf numFmtId="4" fontId="3" fillId="8" borderId="1" xfId="0" applyNumberFormat="1" applyFont="1" applyFill="1" applyBorder="1"/>
    <xf numFmtId="4" fontId="3" fillId="6" borderId="0" xfId="0" applyNumberFormat="1" applyFont="1" applyFill="1"/>
    <xf numFmtId="4" fontId="8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6"/>
  <sheetViews>
    <sheetView tabSelected="1" workbookViewId="0">
      <selection activeCell="L89" sqref="L89"/>
    </sheetView>
  </sheetViews>
  <sheetFormatPr baseColWidth="10" defaultColWidth="9.1640625" defaultRowHeight="13" x14ac:dyDescent="0.15"/>
  <cols>
    <col min="1" max="1" width="29.5" style="1" customWidth="1"/>
    <col min="2" max="2" width="10.83203125" style="2" customWidth="1"/>
    <col min="3" max="3" width="2.1640625" customWidth="1"/>
    <col min="4" max="4" width="10.83203125" style="1" customWidth="1"/>
    <col min="5" max="5" width="2.5" style="1" customWidth="1"/>
    <col min="6" max="6" width="10.6640625" style="1" customWidth="1"/>
    <col min="7" max="7" width="2.6640625" style="1" customWidth="1"/>
    <col min="8" max="8" width="10.6640625" style="1" customWidth="1"/>
    <col min="9" max="9" width="8.6640625" style="1" customWidth="1"/>
    <col min="10" max="16384" width="9.1640625" style="1"/>
  </cols>
  <sheetData>
    <row r="1" spans="1:8" ht="20" x14ac:dyDescent="0.2">
      <c r="A1" s="3" t="s">
        <v>76</v>
      </c>
      <c r="B1" s="7"/>
    </row>
    <row r="3" spans="1:8" ht="26" thickBot="1" x14ac:dyDescent="0.3">
      <c r="A3" s="24" t="s">
        <v>77</v>
      </c>
      <c r="B3" s="5" t="s">
        <v>6</v>
      </c>
      <c r="C3" s="9"/>
      <c r="D3" s="23" t="s">
        <v>6</v>
      </c>
      <c r="F3" s="23" t="s">
        <v>6</v>
      </c>
      <c r="H3" s="23" t="s">
        <v>6</v>
      </c>
    </row>
    <row r="4" spans="1:8" ht="15" thickBot="1" x14ac:dyDescent="0.2">
      <c r="B4" s="11" t="s">
        <v>7</v>
      </c>
      <c r="C4" s="9"/>
      <c r="D4" s="12" t="s">
        <v>5</v>
      </c>
      <c r="F4" s="31" t="s">
        <v>78</v>
      </c>
      <c r="H4" s="32" t="s">
        <v>79</v>
      </c>
    </row>
    <row r="5" spans="1:8" x14ac:dyDescent="0.15">
      <c r="A5" s="4" t="s">
        <v>3</v>
      </c>
    </row>
    <row r="6" spans="1:8" ht="12.5" customHeight="1" thickBot="1" x14ac:dyDescent="0.2">
      <c r="A6" s="10" t="s">
        <v>56</v>
      </c>
      <c r="B6" s="7"/>
    </row>
    <row r="7" spans="1:8" x14ac:dyDescent="0.15">
      <c r="A7" s="1" t="s">
        <v>4</v>
      </c>
      <c r="B7" s="4">
        <v>10146</v>
      </c>
      <c r="D7" s="4">
        <v>10000</v>
      </c>
      <c r="F7" s="1">
        <v>0</v>
      </c>
      <c r="H7" s="4">
        <v>0</v>
      </c>
    </row>
    <row r="8" spans="1:8" x14ac:dyDescent="0.15">
      <c r="A8" s="1" t="s">
        <v>8</v>
      </c>
      <c r="B8" s="4">
        <v>3000</v>
      </c>
      <c r="D8" s="4">
        <v>3000</v>
      </c>
      <c r="F8" s="1">
        <v>0</v>
      </c>
      <c r="H8" s="4">
        <v>0</v>
      </c>
    </row>
    <row r="9" spans="1:8" x14ac:dyDescent="0.15">
      <c r="A9" s="1" t="s">
        <v>9</v>
      </c>
      <c r="B9" s="4">
        <v>3858</v>
      </c>
      <c r="D9" s="4">
        <v>1000</v>
      </c>
      <c r="F9" s="4">
        <v>7000</v>
      </c>
      <c r="H9" s="4">
        <v>7000</v>
      </c>
    </row>
    <row r="10" spans="1:8" ht="14" thickBot="1" x14ac:dyDescent="0.2">
      <c r="A10" s="1" t="s">
        <v>22</v>
      </c>
      <c r="B10" s="18">
        <f>SUM(B7:B9)</f>
        <v>17004</v>
      </c>
      <c r="C10" s="17"/>
      <c r="D10" s="14">
        <f>SUM(D7:D9)</f>
        <v>14000</v>
      </c>
      <c r="E10" s="15"/>
      <c r="F10" s="34">
        <f>SUM(F7:F9)</f>
        <v>7000</v>
      </c>
      <c r="G10" s="15"/>
      <c r="H10" s="14">
        <f>SUM(H7:H9)</f>
        <v>7000</v>
      </c>
    </row>
    <row r="11" spans="1:8" ht="14" thickBot="1" x14ac:dyDescent="0.2">
      <c r="A11" s="10" t="s">
        <v>57</v>
      </c>
      <c r="B11" s="8"/>
      <c r="H11" s="4"/>
    </row>
    <row r="12" spans="1:8" x14ac:dyDescent="0.15">
      <c r="A12" s="1" t="s">
        <v>10</v>
      </c>
      <c r="B12" s="8">
        <v>0</v>
      </c>
      <c r="D12" s="4">
        <v>100000</v>
      </c>
      <c r="F12" s="4">
        <v>98000</v>
      </c>
      <c r="H12" s="4">
        <v>0</v>
      </c>
    </row>
    <row r="13" spans="1:8" x14ac:dyDescent="0.15">
      <c r="A13" s="1" t="s">
        <v>11</v>
      </c>
      <c r="B13" s="8">
        <v>0</v>
      </c>
      <c r="D13" s="4">
        <v>10000</v>
      </c>
      <c r="F13" s="4">
        <v>13000</v>
      </c>
      <c r="H13" s="4">
        <v>12000</v>
      </c>
    </row>
    <row r="14" spans="1:8" x14ac:dyDescent="0.15">
      <c r="B14" s="8"/>
      <c r="D14" s="4"/>
      <c r="F14" s="4"/>
      <c r="H14" s="4"/>
    </row>
    <row r="15" spans="1:8" x14ac:dyDescent="0.15">
      <c r="A15" s="1" t="s">
        <v>75</v>
      </c>
      <c r="B15" s="8">
        <v>0</v>
      </c>
      <c r="D15" s="4">
        <v>20000</v>
      </c>
      <c r="F15" s="4">
        <v>14500</v>
      </c>
      <c r="H15" s="4">
        <v>25000</v>
      </c>
    </row>
    <row r="16" spans="1:8" ht="14" thickBot="1" x14ac:dyDescent="0.2">
      <c r="A16" s="1" t="s">
        <v>22</v>
      </c>
      <c r="B16" s="18">
        <f>SUM(B12:B15)</f>
        <v>0</v>
      </c>
      <c r="C16" s="17"/>
      <c r="D16" s="14">
        <f>SUM(D12:D15)</f>
        <v>130000</v>
      </c>
      <c r="E16" s="15"/>
      <c r="F16" s="14">
        <f>SUM(F12:F15)</f>
        <v>125500</v>
      </c>
      <c r="G16" s="15"/>
      <c r="H16" s="14">
        <f>SUM(H13:H15)</f>
        <v>37000</v>
      </c>
    </row>
    <row r="17" spans="1:8" x14ac:dyDescent="0.15">
      <c r="B17" s="8"/>
    </row>
    <row r="18" spans="1:8" ht="14" thickBot="1" x14ac:dyDescent="0.2">
      <c r="A18" s="10" t="s">
        <v>58</v>
      </c>
      <c r="B18" s="8"/>
      <c r="F18" s="4"/>
    </row>
    <row r="19" spans="1:8" x14ac:dyDescent="0.15">
      <c r="A19" s="1" t="s">
        <v>12</v>
      </c>
      <c r="B19" s="8">
        <v>647.07000000000005</v>
      </c>
      <c r="D19" s="4">
        <v>3000</v>
      </c>
      <c r="F19" s="4">
        <v>800</v>
      </c>
      <c r="H19" s="4">
        <v>800</v>
      </c>
    </row>
    <row r="20" spans="1:8" x14ac:dyDescent="0.15">
      <c r="A20" s="1" t="s">
        <v>80</v>
      </c>
      <c r="B20" s="8">
        <v>21940</v>
      </c>
      <c r="D20" s="4">
        <v>20000</v>
      </c>
      <c r="F20" s="4">
        <v>90900</v>
      </c>
      <c r="H20" s="4">
        <v>90000</v>
      </c>
    </row>
    <row r="21" spans="1:8" x14ac:dyDescent="0.15">
      <c r="A21" s="1" t="s">
        <v>13</v>
      </c>
      <c r="B21" s="8">
        <v>2087.4499999999998</v>
      </c>
      <c r="D21" s="4">
        <v>3000</v>
      </c>
      <c r="F21" s="4">
        <v>1100</v>
      </c>
      <c r="H21" s="4">
        <v>1200</v>
      </c>
    </row>
    <row r="22" spans="1:8" ht="14" thickBot="1" x14ac:dyDescent="0.2">
      <c r="A22" s="1" t="s">
        <v>22</v>
      </c>
      <c r="B22" s="18">
        <f>SUM(B19:B21)</f>
        <v>24674.52</v>
      </c>
      <c r="C22" s="17"/>
      <c r="D22" s="14">
        <f>SUM(D19:D21)</f>
        <v>26000</v>
      </c>
      <c r="E22" s="15"/>
      <c r="F22" s="14">
        <f>SUM(F19:F21)</f>
        <v>92800</v>
      </c>
      <c r="G22" s="15"/>
      <c r="H22" s="14">
        <f>SUM(H19:H21)</f>
        <v>92000</v>
      </c>
    </row>
    <row r="23" spans="1:8" x14ac:dyDescent="0.15">
      <c r="B23" s="8"/>
      <c r="H23" s="4"/>
    </row>
    <row r="24" spans="1:8" ht="14" thickBot="1" x14ac:dyDescent="0.2">
      <c r="A24" s="10" t="s">
        <v>59</v>
      </c>
      <c r="B24" s="18">
        <v>59103</v>
      </c>
      <c r="C24" s="17"/>
      <c r="D24" s="14">
        <v>80000</v>
      </c>
      <c r="E24" s="15"/>
      <c r="F24" s="14">
        <v>70600</v>
      </c>
      <c r="G24" s="15"/>
      <c r="H24" s="14">
        <v>80000</v>
      </c>
    </row>
    <row r="25" spans="1:8" x14ac:dyDescent="0.15">
      <c r="B25" s="8"/>
    </row>
    <row r="26" spans="1:8" ht="14" thickBot="1" x14ac:dyDescent="0.2">
      <c r="A26" s="10" t="s">
        <v>60</v>
      </c>
      <c r="B26" s="8"/>
    </row>
    <row r="27" spans="1:8" x14ac:dyDescent="0.15">
      <c r="A27" s="1" t="s">
        <v>14</v>
      </c>
      <c r="B27" s="8">
        <v>7819</v>
      </c>
      <c r="D27" s="4">
        <v>8000</v>
      </c>
      <c r="F27" s="4">
        <v>0</v>
      </c>
      <c r="H27" s="4">
        <f t="shared" ref="H27:H36" si="0">SUM(D27:G27)</f>
        <v>8000</v>
      </c>
    </row>
    <row r="28" spans="1:8" x14ac:dyDescent="0.15">
      <c r="A28" s="1" t="s">
        <v>15</v>
      </c>
      <c r="B28" s="8">
        <v>0</v>
      </c>
      <c r="D28" s="4">
        <v>15000</v>
      </c>
      <c r="F28" s="4">
        <v>15500</v>
      </c>
      <c r="H28" s="4">
        <f t="shared" si="0"/>
        <v>30500</v>
      </c>
    </row>
    <row r="29" spans="1:8" x14ac:dyDescent="0.15">
      <c r="A29" s="1" t="s">
        <v>81</v>
      </c>
      <c r="B29" s="8">
        <v>840.05</v>
      </c>
      <c r="D29" s="4">
        <v>0</v>
      </c>
      <c r="F29" s="4">
        <v>16500</v>
      </c>
      <c r="H29" s="4">
        <f t="shared" si="0"/>
        <v>16500</v>
      </c>
    </row>
    <row r="30" spans="1:8" x14ac:dyDescent="0.15">
      <c r="A30" s="1" t="s">
        <v>16</v>
      </c>
      <c r="B30" s="8">
        <v>20000</v>
      </c>
      <c r="D30" s="4">
        <v>0</v>
      </c>
      <c r="F30" s="4">
        <v>43700</v>
      </c>
      <c r="H30" s="4">
        <f t="shared" si="0"/>
        <v>43700</v>
      </c>
    </row>
    <row r="31" spans="1:8" x14ac:dyDescent="0.15">
      <c r="A31" s="1" t="s">
        <v>17</v>
      </c>
      <c r="B31" s="8">
        <v>20000</v>
      </c>
      <c r="D31" s="4">
        <v>0</v>
      </c>
      <c r="F31" s="4">
        <v>0</v>
      </c>
      <c r="H31" s="4">
        <f t="shared" si="0"/>
        <v>0</v>
      </c>
    </row>
    <row r="32" spans="1:8" x14ac:dyDescent="0.15">
      <c r="A32" s="1" t="s">
        <v>18</v>
      </c>
      <c r="B32" s="8">
        <v>12407</v>
      </c>
      <c r="D32" s="4">
        <v>0</v>
      </c>
      <c r="F32" s="4">
        <v>0</v>
      </c>
      <c r="H32" s="4">
        <f t="shared" si="0"/>
        <v>0</v>
      </c>
    </row>
    <row r="33" spans="1:8" x14ac:dyDescent="0.15">
      <c r="A33" s="1" t="s">
        <v>19</v>
      </c>
      <c r="B33" s="8">
        <v>8574</v>
      </c>
      <c r="D33" s="4">
        <v>5000</v>
      </c>
      <c r="F33" s="4">
        <v>6500</v>
      </c>
      <c r="H33" s="4">
        <f t="shared" si="0"/>
        <v>11500</v>
      </c>
    </row>
    <row r="34" spans="1:8" x14ac:dyDescent="0.15">
      <c r="A34" s="1" t="s">
        <v>20</v>
      </c>
      <c r="B34" s="8">
        <v>0</v>
      </c>
      <c r="D34" s="4">
        <v>0</v>
      </c>
      <c r="F34" s="4">
        <v>0</v>
      </c>
      <c r="H34" s="4">
        <f t="shared" si="0"/>
        <v>0</v>
      </c>
    </row>
    <row r="35" spans="1:8" x14ac:dyDescent="0.15">
      <c r="A35" s="1" t="s">
        <v>21</v>
      </c>
      <c r="B35" s="8">
        <v>0</v>
      </c>
      <c r="D35" s="4">
        <v>0</v>
      </c>
      <c r="F35" s="4">
        <v>16500</v>
      </c>
      <c r="H35" s="4">
        <f t="shared" si="0"/>
        <v>16500</v>
      </c>
    </row>
    <row r="36" spans="1:8" ht="14" thickBot="1" x14ac:dyDescent="0.2">
      <c r="A36" s="4" t="s">
        <v>22</v>
      </c>
      <c r="B36" s="18">
        <f>SUM(B27:B35)</f>
        <v>69640.05</v>
      </c>
      <c r="C36" s="17"/>
      <c r="D36" s="14">
        <f>SUM(D27:D35)</f>
        <v>28000</v>
      </c>
      <c r="E36" s="15"/>
      <c r="F36" s="14">
        <v>19500</v>
      </c>
      <c r="G36" s="15"/>
      <c r="H36" s="14">
        <f t="shared" si="0"/>
        <v>47500</v>
      </c>
    </row>
    <row r="37" spans="1:8" x14ac:dyDescent="0.15">
      <c r="B37" s="8"/>
      <c r="H37" s="4"/>
    </row>
    <row r="38" spans="1:8" ht="14" thickBot="1" x14ac:dyDescent="0.2">
      <c r="A38" s="10" t="s">
        <v>61</v>
      </c>
      <c r="B38" s="18">
        <v>16886</v>
      </c>
      <c r="C38" s="17"/>
      <c r="D38" s="14">
        <v>40000</v>
      </c>
      <c r="E38" s="15"/>
      <c r="F38" s="14">
        <v>17500</v>
      </c>
      <c r="G38" s="15"/>
      <c r="H38" s="14">
        <v>50000</v>
      </c>
    </row>
    <row r="39" spans="1:8" x14ac:dyDescent="0.15">
      <c r="B39" s="8"/>
      <c r="H39" s="4"/>
    </row>
    <row r="40" spans="1:8" ht="14" thickBot="1" x14ac:dyDescent="0.2">
      <c r="A40" s="4" t="s">
        <v>23</v>
      </c>
      <c r="B40" s="21">
        <f>SUM(B38,B36,B24,B22,B16,B10)</f>
        <v>187307.56999999998</v>
      </c>
      <c r="C40" s="22"/>
      <c r="D40" s="20">
        <f>SUM(,D38,D36,D24,D22,D16,D10)</f>
        <v>318000</v>
      </c>
      <c r="E40" s="25"/>
      <c r="F40" s="20">
        <f>SUM(F38:F39,F36,F24,F22,F16,F10)</f>
        <v>332900</v>
      </c>
      <c r="G40" s="25"/>
      <c r="H40" s="20">
        <f>SUM(H38,H36,H24,H22,H16,H10,)</f>
        <v>313500</v>
      </c>
    </row>
    <row r="41" spans="1:8" ht="15" thickTop="1" thickBot="1" x14ac:dyDescent="0.2">
      <c r="B41" s="8"/>
    </row>
    <row r="42" spans="1:8" ht="15" thickBot="1" x14ac:dyDescent="0.2">
      <c r="B42" s="11" t="s">
        <v>7</v>
      </c>
      <c r="C42" s="9"/>
      <c r="D42" s="27" t="s">
        <v>5</v>
      </c>
      <c r="F42" s="30" t="s">
        <v>78</v>
      </c>
      <c r="H42" s="29" t="s">
        <v>79</v>
      </c>
    </row>
    <row r="43" spans="1:8" ht="14" thickBot="1" x14ac:dyDescent="0.2">
      <c r="A43" s="10" t="s">
        <v>0</v>
      </c>
      <c r="B43" s="1"/>
    </row>
    <row r="44" spans="1:8" x14ac:dyDescent="0.15">
      <c r="A44" s="6" t="s">
        <v>62</v>
      </c>
      <c r="B44" s="1"/>
    </row>
    <row r="45" spans="1:8" x14ac:dyDescent="0.15">
      <c r="A45" s="1" t="s">
        <v>24</v>
      </c>
      <c r="B45" s="4">
        <v>4374</v>
      </c>
      <c r="D45" s="4">
        <v>5000</v>
      </c>
      <c r="F45" s="4">
        <v>4458</v>
      </c>
      <c r="H45" s="4">
        <v>5000</v>
      </c>
    </row>
    <row r="46" spans="1:8" x14ac:dyDescent="0.15">
      <c r="A46" s="1" t="s">
        <v>25</v>
      </c>
      <c r="B46" s="4">
        <v>17276</v>
      </c>
      <c r="D46" s="4">
        <v>20000</v>
      </c>
      <c r="F46" s="4">
        <v>31350</v>
      </c>
      <c r="H46" s="4">
        <v>35000</v>
      </c>
    </row>
    <row r="47" spans="1:8" x14ac:dyDescent="0.15">
      <c r="A47" s="1" t="s">
        <v>26</v>
      </c>
      <c r="B47" s="4">
        <v>105</v>
      </c>
      <c r="D47" s="4">
        <v>2000</v>
      </c>
      <c r="F47" s="4">
        <v>854</v>
      </c>
      <c r="H47" s="4">
        <v>2000</v>
      </c>
    </row>
    <row r="48" spans="1:8" x14ac:dyDescent="0.15">
      <c r="A48" s="1" t="s">
        <v>27</v>
      </c>
      <c r="B48" s="4">
        <v>1564</v>
      </c>
      <c r="D48" s="4">
        <v>2000</v>
      </c>
      <c r="F48" s="4">
        <v>1750</v>
      </c>
      <c r="H48" s="4">
        <v>0</v>
      </c>
    </row>
    <row r="49" spans="1:8" x14ac:dyDescent="0.15">
      <c r="A49" s="1" t="s">
        <v>2</v>
      </c>
      <c r="B49" s="4">
        <v>1839</v>
      </c>
      <c r="D49" s="4">
        <v>2000</v>
      </c>
      <c r="F49" s="4">
        <v>2582</v>
      </c>
      <c r="H49" s="4">
        <v>2000</v>
      </c>
    </row>
    <row r="50" spans="1:8" x14ac:dyDescent="0.15">
      <c r="A50" s="1" t="s">
        <v>28</v>
      </c>
      <c r="B50" s="4">
        <v>685</v>
      </c>
      <c r="D50" s="4">
        <v>1000</v>
      </c>
      <c r="F50" s="4">
        <v>2533</v>
      </c>
      <c r="H50" s="4">
        <v>3000</v>
      </c>
    </row>
    <row r="51" spans="1:8" x14ac:dyDescent="0.15">
      <c r="A51" s="1" t="s">
        <v>29</v>
      </c>
      <c r="B51" s="4">
        <v>1788</v>
      </c>
      <c r="D51" s="4">
        <v>2000</v>
      </c>
      <c r="F51" s="4">
        <v>1950</v>
      </c>
      <c r="H51" s="4">
        <v>3000</v>
      </c>
    </row>
    <row r="52" spans="1:8" x14ac:dyDescent="0.15">
      <c r="A52" s="1" t="s">
        <v>30</v>
      </c>
      <c r="B52" s="4">
        <v>0</v>
      </c>
      <c r="D52" s="4">
        <v>2500</v>
      </c>
      <c r="F52" s="4">
        <v>2500</v>
      </c>
      <c r="H52" s="4">
        <v>2500</v>
      </c>
    </row>
    <row r="53" spans="1:8" x14ac:dyDescent="0.15">
      <c r="A53" s="1" t="s">
        <v>31</v>
      </c>
      <c r="B53" s="4">
        <v>4182.5</v>
      </c>
      <c r="D53" s="4">
        <v>4200</v>
      </c>
      <c r="F53" s="4">
        <v>2402</v>
      </c>
      <c r="H53" s="4">
        <v>2500</v>
      </c>
    </row>
    <row r="54" spans="1:8" x14ac:dyDescent="0.15">
      <c r="A54" s="1" t="s">
        <v>32</v>
      </c>
      <c r="B54" s="4">
        <v>4020</v>
      </c>
      <c r="D54" s="4">
        <v>4500</v>
      </c>
      <c r="F54" s="4">
        <v>6220</v>
      </c>
      <c r="H54" s="4">
        <v>5000</v>
      </c>
    </row>
    <row r="55" spans="1:8" x14ac:dyDescent="0.15">
      <c r="A55" s="1" t="s">
        <v>82</v>
      </c>
      <c r="B55" s="4">
        <v>1986</v>
      </c>
      <c r="D55" s="4">
        <v>2500</v>
      </c>
      <c r="F55" s="4">
        <v>2043</v>
      </c>
      <c r="H55" s="4">
        <v>2500</v>
      </c>
    </row>
    <row r="56" spans="1:8" x14ac:dyDescent="0.15">
      <c r="A56" s="1" t="s">
        <v>83</v>
      </c>
      <c r="B56" s="1">
        <v>0</v>
      </c>
      <c r="D56" s="4">
        <v>0</v>
      </c>
      <c r="F56" s="4">
        <v>-27001</v>
      </c>
      <c r="H56" s="4">
        <v>0</v>
      </c>
    </row>
    <row r="57" spans="1:8" ht="14" customHeight="1" x14ac:dyDescent="0.15">
      <c r="A57" s="1" t="s">
        <v>85</v>
      </c>
      <c r="B57" s="1">
        <v>0</v>
      </c>
      <c r="D57" s="4">
        <v>0</v>
      </c>
      <c r="F57" s="4">
        <v>600</v>
      </c>
      <c r="H57" s="4">
        <v>0</v>
      </c>
    </row>
    <row r="58" spans="1:8" ht="14" customHeight="1" thickBot="1" x14ac:dyDescent="0.2">
      <c r="A58" s="4" t="s">
        <v>22</v>
      </c>
      <c r="B58" s="14">
        <f>SUM(B45:B57)</f>
        <v>37819.5</v>
      </c>
      <c r="C58" s="17"/>
      <c r="D58" s="14">
        <f>SUM(D45:D57)</f>
        <v>47700</v>
      </c>
      <c r="E58" s="15"/>
      <c r="F58" s="14">
        <f>SUM(F45:F57)</f>
        <v>32241</v>
      </c>
      <c r="G58" s="15"/>
      <c r="H58" s="14">
        <f>SUM(H45:H57)</f>
        <v>62500</v>
      </c>
    </row>
    <row r="59" spans="1:8" ht="14" customHeight="1" x14ac:dyDescent="0.15">
      <c r="A59" s="4"/>
      <c r="B59" s="4"/>
      <c r="D59" s="4"/>
    </row>
    <row r="60" spans="1:8" ht="14" customHeight="1" thickBot="1" x14ac:dyDescent="0.2">
      <c r="A60" s="10" t="s">
        <v>63</v>
      </c>
      <c r="B60" s="4"/>
      <c r="D60" s="4"/>
    </row>
    <row r="61" spans="1:8" ht="14" customHeight="1" x14ac:dyDescent="0.15">
      <c r="A61" s="1" t="s">
        <v>36</v>
      </c>
      <c r="B61" s="4">
        <v>0</v>
      </c>
      <c r="D61" s="4">
        <v>20000</v>
      </c>
      <c r="F61" s="4">
        <v>0</v>
      </c>
      <c r="H61" s="4">
        <v>1500</v>
      </c>
    </row>
    <row r="62" spans="1:8" ht="14" customHeight="1" x14ac:dyDescent="0.15">
      <c r="A62" s="1" t="s">
        <v>33</v>
      </c>
      <c r="B62" s="4">
        <v>6000</v>
      </c>
      <c r="D62" s="4">
        <v>2000</v>
      </c>
      <c r="F62" s="4">
        <v>2500</v>
      </c>
      <c r="H62" s="4">
        <v>2000</v>
      </c>
    </row>
    <row r="63" spans="1:8" ht="14" customHeight="1" x14ac:dyDescent="0.15">
      <c r="A63" s="1" t="s">
        <v>34</v>
      </c>
      <c r="B63" s="4">
        <v>1000</v>
      </c>
      <c r="D63" s="4">
        <v>1000</v>
      </c>
      <c r="F63" s="4">
        <v>14800</v>
      </c>
      <c r="H63" s="4">
        <v>0</v>
      </c>
    </row>
    <row r="64" spans="1:8" ht="14" customHeight="1" x14ac:dyDescent="0.15">
      <c r="A64" s="1" t="s">
        <v>35</v>
      </c>
      <c r="B64" s="4">
        <v>10000</v>
      </c>
      <c r="D64" s="4">
        <v>10000</v>
      </c>
      <c r="F64" s="4">
        <v>7225</v>
      </c>
      <c r="H64" s="4">
        <v>5000</v>
      </c>
    </row>
    <row r="65" spans="1:11" ht="14" customHeight="1" x14ac:dyDescent="0.15">
      <c r="A65" s="1" t="s">
        <v>37</v>
      </c>
      <c r="B65" s="4"/>
      <c r="D65" s="4">
        <v>15000</v>
      </c>
      <c r="F65" s="4">
        <v>0</v>
      </c>
      <c r="H65" s="4">
        <v>3000</v>
      </c>
    </row>
    <row r="66" spans="1:11" ht="14" customHeight="1" x14ac:dyDescent="0.15">
      <c r="A66" s="4"/>
      <c r="B66" s="4"/>
      <c r="D66" s="4"/>
      <c r="H66" s="4"/>
    </row>
    <row r="67" spans="1:11" ht="14" customHeight="1" thickBot="1" x14ac:dyDescent="0.2">
      <c r="A67" s="4" t="s">
        <v>22</v>
      </c>
      <c r="B67" s="14">
        <f>SUM(B61:B66)</f>
        <v>17000</v>
      </c>
      <c r="C67" s="17"/>
      <c r="D67" s="14">
        <f>SUM(D61:D66)</f>
        <v>48000</v>
      </c>
      <c r="E67" s="15"/>
      <c r="F67" s="14">
        <f>SUM(F61:F66)</f>
        <v>24525</v>
      </c>
      <c r="G67" s="15"/>
      <c r="H67" s="14">
        <f>SUM(H61:H66)</f>
        <v>11500</v>
      </c>
    </row>
    <row r="68" spans="1:11" ht="14" customHeight="1" x14ac:dyDescent="0.15">
      <c r="A68" s="4"/>
      <c r="B68" s="4"/>
      <c r="D68" s="4"/>
    </row>
    <row r="69" spans="1:11" ht="14" customHeight="1" thickBot="1" x14ac:dyDescent="0.2">
      <c r="A69" s="10" t="s">
        <v>64</v>
      </c>
      <c r="B69" s="4"/>
      <c r="D69" s="4"/>
    </row>
    <row r="70" spans="1:11" ht="14" customHeight="1" x14ac:dyDescent="0.15">
      <c r="A70" s="1" t="s">
        <v>38</v>
      </c>
      <c r="B70" s="4">
        <v>5000</v>
      </c>
      <c r="C70" s="13"/>
      <c r="D70" s="4">
        <v>3000</v>
      </c>
      <c r="F70" s="4">
        <v>19110</v>
      </c>
      <c r="H70" s="4">
        <v>7500</v>
      </c>
    </row>
    <row r="71" spans="1:11" ht="14" customHeight="1" x14ac:dyDescent="0.15">
      <c r="A71" s="1" t="s">
        <v>39</v>
      </c>
      <c r="B71" s="4">
        <v>0</v>
      </c>
      <c r="C71" s="13"/>
      <c r="D71" s="4">
        <v>1000</v>
      </c>
      <c r="F71" s="4">
        <v>0</v>
      </c>
      <c r="H71" s="4">
        <v>7000</v>
      </c>
    </row>
    <row r="72" spans="1:11" ht="14" customHeight="1" x14ac:dyDescent="0.15">
      <c r="A72" s="1" t="s">
        <v>40</v>
      </c>
      <c r="B72" s="4">
        <v>0</v>
      </c>
      <c r="C72" s="13"/>
      <c r="D72" s="4">
        <v>5000</v>
      </c>
      <c r="F72" s="4">
        <v>0</v>
      </c>
      <c r="H72" s="4">
        <v>5000</v>
      </c>
    </row>
    <row r="73" spans="1:11" ht="14" customHeight="1" thickBot="1" x14ac:dyDescent="0.2">
      <c r="A73" s="4" t="s">
        <v>22</v>
      </c>
      <c r="B73" s="14">
        <f>SUM(B70:B72)</f>
        <v>5000</v>
      </c>
      <c r="C73" s="16"/>
      <c r="D73" s="14">
        <f>SUM(D70:D72)</f>
        <v>9000</v>
      </c>
      <c r="E73" s="15"/>
      <c r="F73" s="14">
        <f>SUM(F70:F72)</f>
        <v>19110</v>
      </c>
      <c r="G73" s="15"/>
      <c r="H73" s="14">
        <f>SUM(H70:H72)</f>
        <v>19500</v>
      </c>
    </row>
    <row r="74" spans="1:11" ht="14" customHeight="1" x14ac:dyDescent="0.15">
      <c r="A74" s="4"/>
      <c r="B74" s="1"/>
      <c r="H74" s="4"/>
    </row>
    <row r="75" spans="1:11" ht="14" customHeight="1" thickBot="1" x14ac:dyDescent="0.2">
      <c r="A75" s="10" t="s">
        <v>65</v>
      </c>
      <c r="B75" s="14">
        <v>25100</v>
      </c>
      <c r="C75" s="16"/>
      <c r="D75" s="14">
        <v>25000</v>
      </c>
      <c r="E75" s="15"/>
      <c r="F75" s="14">
        <v>23500</v>
      </c>
      <c r="G75" s="15"/>
      <c r="H75" s="14">
        <v>25000</v>
      </c>
    </row>
    <row r="76" spans="1:11" ht="14" customHeight="1" x14ac:dyDescent="0.15">
      <c r="A76" s="4"/>
      <c r="B76" s="1"/>
    </row>
    <row r="77" spans="1:11" ht="14" customHeight="1" thickBot="1" x14ac:dyDescent="0.2">
      <c r="A77" s="10" t="s">
        <v>66</v>
      </c>
      <c r="B77" s="1"/>
    </row>
    <row r="78" spans="1:11" ht="14" customHeight="1" x14ac:dyDescent="0.15">
      <c r="A78" s="1" t="s">
        <v>41</v>
      </c>
      <c r="B78" s="4">
        <v>400</v>
      </c>
      <c r="C78" s="13"/>
      <c r="D78" s="4">
        <v>0</v>
      </c>
      <c r="F78" s="4">
        <v>0</v>
      </c>
      <c r="H78" s="4">
        <v>0</v>
      </c>
    </row>
    <row r="79" spans="1:11" ht="14" customHeight="1" x14ac:dyDescent="0.15">
      <c r="A79" s="1" t="s">
        <v>42</v>
      </c>
      <c r="B79" s="4">
        <v>7400</v>
      </c>
      <c r="C79" s="13"/>
      <c r="D79" s="4">
        <v>10000</v>
      </c>
      <c r="F79" s="4">
        <v>18600</v>
      </c>
      <c r="H79" s="4">
        <v>52000</v>
      </c>
    </row>
    <row r="80" spans="1:11" ht="14" customHeight="1" x14ac:dyDescent="0.15">
      <c r="A80" s="1" t="s">
        <v>1</v>
      </c>
      <c r="B80" s="4">
        <v>7289</v>
      </c>
      <c r="C80" s="13"/>
      <c r="D80" s="4">
        <v>10000</v>
      </c>
      <c r="F80" s="4">
        <v>17500</v>
      </c>
      <c r="H80" s="4">
        <v>25800</v>
      </c>
      <c r="K80" s="1">
        <v>777</v>
      </c>
    </row>
    <row r="81" spans="1:9" ht="14" customHeight="1" x14ac:dyDescent="0.15">
      <c r="A81" s="1" t="s">
        <v>43</v>
      </c>
      <c r="B81" s="4">
        <v>6074</v>
      </c>
      <c r="C81" s="13"/>
      <c r="D81" s="4">
        <v>10000</v>
      </c>
      <c r="F81" s="4">
        <v>17500</v>
      </c>
      <c r="H81" s="4">
        <v>20500</v>
      </c>
    </row>
    <row r="82" spans="1:9" ht="14" customHeight="1" x14ac:dyDescent="0.15">
      <c r="A82" s="1" t="s">
        <v>44</v>
      </c>
      <c r="B82" s="4">
        <v>0</v>
      </c>
      <c r="C82" s="13"/>
      <c r="D82" s="4">
        <v>5000</v>
      </c>
      <c r="F82" s="4">
        <v>1000</v>
      </c>
      <c r="H82" s="4">
        <v>0</v>
      </c>
    </row>
    <row r="83" spans="1:9" ht="14" customHeight="1" x14ac:dyDescent="0.15">
      <c r="A83" s="1" t="s">
        <v>45</v>
      </c>
      <c r="B83" s="4">
        <v>0</v>
      </c>
      <c r="C83" s="13"/>
      <c r="D83" s="4">
        <v>5000</v>
      </c>
      <c r="F83" s="4">
        <v>0</v>
      </c>
      <c r="H83" s="4">
        <v>0</v>
      </c>
      <c r="I83" s="4"/>
    </row>
    <row r="84" spans="1:9" ht="14" customHeight="1" x14ac:dyDescent="0.15">
      <c r="A84" s="1" t="s">
        <v>46</v>
      </c>
      <c r="B84" s="4">
        <v>3519</v>
      </c>
      <c r="C84" s="13"/>
      <c r="D84" s="4">
        <v>4000</v>
      </c>
      <c r="F84" s="4">
        <v>3464</v>
      </c>
      <c r="H84" s="4">
        <v>5000</v>
      </c>
    </row>
    <row r="85" spans="1:9" ht="14" customHeight="1" x14ac:dyDescent="0.15">
      <c r="A85" s="1" t="s">
        <v>47</v>
      </c>
      <c r="B85" s="4">
        <v>0</v>
      </c>
      <c r="C85" s="13"/>
      <c r="D85" s="4">
        <v>2000</v>
      </c>
      <c r="F85" s="4">
        <v>0</v>
      </c>
      <c r="H85" s="4">
        <v>4000</v>
      </c>
    </row>
    <row r="86" spans="1:9" ht="14" customHeight="1" x14ac:dyDescent="0.15">
      <c r="A86" s="1" t="s">
        <v>48</v>
      </c>
      <c r="B86" s="4">
        <v>3300</v>
      </c>
      <c r="C86" s="13"/>
      <c r="D86" s="4">
        <v>5000</v>
      </c>
      <c r="F86" s="4">
        <v>0</v>
      </c>
      <c r="H86" s="4">
        <v>7000</v>
      </c>
    </row>
    <row r="87" spans="1:9" ht="14" customHeight="1" x14ac:dyDescent="0.15">
      <c r="B87" s="4"/>
      <c r="C87" s="13"/>
      <c r="D87" s="4"/>
      <c r="F87" s="4"/>
      <c r="H87" s="4"/>
    </row>
    <row r="88" spans="1:9" ht="14" customHeight="1" thickBot="1" x14ac:dyDescent="0.2">
      <c r="A88" s="4" t="s">
        <v>22</v>
      </c>
      <c r="B88" s="14">
        <f>SUM(B78:B86)</f>
        <v>27982</v>
      </c>
      <c r="C88" s="16"/>
      <c r="D88" s="14">
        <f>SUM(D78:D86)</f>
        <v>51000</v>
      </c>
      <c r="E88" s="15"/>
      <c r="F88" s="14">
        <f>SUM(F78:F87)</f>
        <v>58064</v>
      </c>
      <c r="G88" s="15"/>
      <c r="H88" s="14">
        <f>SUM(H79:H86)</f>
        <v>114300</v>
      </c>
    </row>
    <row r="89" spans="1:9" ht="14" customHeight="1" x14ac:dyDescent="0.15">
      <c r="A89" s="4"/>
      <c r="B89" s="1"/>
    </row>
    <row r="90" spans="1:9" ht="14" customHeight="1" thickBot="1" x14ac:dyDescent="0.2">
      <c r="A90" s="10" t="s">
        <v>72</v>
      </c>
      <c r="B90" s="1"/>
    </row>
    <row r="91" spans="1:9" ht="14" customHeight="1" x14ac:dyDescent="0.15">
      <c r="A91" s="1" t="s">
        <v>68</v>
      </c>
      <c r="B91" s="4">
        <v>0</v>
      </c>
      <c r="C91" s="13"/>
      <c r="D91" s="4">
        <v>7000</v>
      </c>
      <c r="F91" s="4">
        <v>0</v>
      </c>
      <c r="H91" s="4">
        <v>0</v>
      </c>
    </row>
    <row r="92" spans="1:9" ht="14" customHeight="1" x14ac:dyDescent="0.15">
      <c r="A92" s="1" t="s">
        <v>69</v>
      </c>
      <c r="B92" s="4">
        <v>0</v>
      </c>
      <c r="C92" s="13"/>
      <c r="D92" s="4">
        <v>1500</v>
      </c>
      <c r="F92" s="4">
        <v>0</v>
      </c>
      <c r="H92" s="4">
        <v>0</v>
      </c>
    </row>
    <row r="93" spans="1:9" ht="14" customHeight="1" x14ac:dyDescent="0.15">
      <c r="A93" s="1" t="s">
        <v>70</v>
      </c>
      <c r="B93" s="4">
        <v>0</v>
      </c>
      <c r="C93" s="13"/>
      <c r="D93" s="4">
        <v>2500</v>
      </c>
      <c r="F93" s="4">
        <v>0</v>
      </c>
      <c r="H93" s="4">
        <v>0</v>
      </c>
    </row>
    <row r="94" spans="1:9" ht="14" customHeight="1" x14ac:dyDescent="0.15">
      <c r="A94" s="1" t="s">
        <v>71</v>
      </c>
      <c r="B94" s="4">
        <v>0</v>
      </c>
      <c r="C94" s="13"/>
      <c r="D94" s="4">
        <v>6000</v>
      </c>
      <c r="F94" s="4">
        <v>0</v>
      </c>
      <c r="H94" s="4">
        <v>0</v>
      </c>
    </row>
    <row r="95" spans="1:9" ht="14" customHeight="1" x14ac:dyDescent="0.15">
      <c r="A95" s="1" t="s">
        <v>84</v>
      </c>
      <c r="B95" s="4">
        <v>0</v>
      </c>
      <c r="C95" s="13"/>
      <c r="D95" s="4">
        <v>0</v>
      </c>
      <c r="F95" s="4">
        <v>4721</v>
      </c>
      <c r="H95" s="4">
        <v>5000</v>
      </c>
    </row>
    <row r="96" spans="1:9" ht="14" customHeight="1" thickBot="1" x14ac:dyDescent="0.2">
      <c r="A96" s="4" t="s">
        <v>22</v>
      </c>
      <c r="B96" s="14">
        <f>SUM(B91:B95)</f>
        <v>0</v>
      </c>
      <c r="C96" s="16"/>
      <c r="D96" s="14">
        <f>SUM(D91:D95)</f>
        <v>17000</v>
      </c>
      <c r="E96" s="15"/>
      <c r="F96" s="14">
        <f>SUM(F95)</f>
        <v>4721</v>
      </c>
      <c r="G96" s="15"/>
      <c r="H96" s="14">
        <f>SUM(H91:H95)</f>
        <v>5000</v>
      </c>
    </row>
    <row r="97" spans="1:8" ht="14" customHeight="1" x14ac:dyDescent="0.15">
      <c r="A97" s="4"/>
      <c r="B97" s="1"/>
    </row>
    <row r="98" spans="1:8" ht="14" customHeight="1" thickBot="1" x14ac:dyDescent="0.2">
      <c r="A98" s="10" t="s">
        <v>73</v>
      </c>
      <c r="B98" s="1"/>
    </row>
    <row r="99" spans="1:8" ht="14" customHeight="1" x14ac:dyDescent="0.15">
      <c r="A99" s="1" t="s">
        <v>67</v>
      </c>
      <c r="B99" s="4">
        <v>1500</v>
      </c>
      <c r="C99" s="13"/>
      <c r="D99" s="4">
        <v>1500</v>
      </c>
      <c r="F99" s="4">
        <v>1500</v>
      </c>
      <c r="H99" s="4">
        <v>1500</v>
      </c>
    </row>
    <row r="100" spans="1:8" ht="14" customHeight="1" x14ac:dyDescent="0.15">
      <c r="A100" s="1" t="s">
        <v>49</v>
      </c>
      <c r="B100" s="4">
        <v>3500</v>
      </c>
      <c r="C100" s="13"/>
      <c r="D100" s="4">
        <v>3500</v>
      </c>
      <c r="F100" s="4">
        <v>3500</v>
      </c>
      <c r="H100" s="4">
        <v>3500</v>
      </c>
    </row>
    <row r="101" spans="1:8" ht="14" customHeight="1" x14ac:dyDescent="0.15">
      <c r="A101" s="1" t="s">
        <v>9</v>
      </c>
      <c r="B101" s="4">
        <v>0</v>
      </c>
      <c r="C101" s="13"/>
      <c r="D101" s="4">
        <v>500</v>
      </c>
      <c r="F101" s="4">
        <v>500</v>
      </c>
      <c r="H101" s="4">
        <v>500</v>
      </c>
    </row>
    <row r="102" spans="1:8" ht="14" customHeight="1" thickBot="1" x14ac:dyDescent="0.2">
      <c r="A102" s="4" t="s">
        <v>22</v>
      </c>
      <c r="B102" s="14">
        <f>SUM(B99:B101)</f>
        <v>5000</v>
      </c>
      <c r="C102" s="16"/>
      <c r="D102" s="14">
        <f>SUM(D99:D101)</f>
        <v>5500</v>
      </c>
      <c r="E102" s="15"/>
      <c r="F102" s="14">
        <f>SUM(F99:F101)</f>
        <v>5500</v>
      </c>
      <c r="G102" s="15"/>
      <c r="H102" s="14">
        <f>SUM(H99:H101)</f>
        <v>5500</v>
      </c>
    </row>
    <row r="103" spans="1:8" ht="14" customHeight="1" x14ac:dyDescent="0.15">
      <c r="A103" s="4"/>
      <c r="B103" s="4"/>
      <c r="C103" s="13"/>
      <c r="D103" s="4"/>
    </row>
    <row r="104" spans="1:8" ht="14" customHeight="1" thickBot="1" x14ac:dyDescent="0.2">
      <c r="A104" s="10" t="s">
        <v>74</v>
      </c>
      <c r="B104" s="4"/>
      <c r="C104" s="13"/>
      <c r="D104" s="4"/>
    </row>
    <row r="105" spans="1:8" ht="14" customHeight="1" x14ac:dyDescent="0.15">
      <c r="A105" s="1" t="s">
        <v>50</v>
      </c>
      <c r="B105" s="4">
        <v>435</v>
      </c>
      <c r="C105" s="13"/>
      <c r="D105" s="4">
        <v>2000</v>
      </c>
      <c r="F105" s="4">
        <v>2018</v>
      </c>
      <c r="H105" s="4">
        <v>2500</v>
      </c>
    </row>
    <row r="106" spans="1:8" ht="14" customHeight="1" x14ac:dyDescent="0.15">
      <c r="A106" s="1" t="s">
        <v>51</v>
      </c>
      <c r="B106" s="4">
        <v>2791</v>
      </c>
      <c r="C106" s="13"/>
      <c r="D106" s="4">
        <v>2000</v>
      </c>
      <c r="F106" s="4">
        <v>1500</v>
      </c>
      <c r="H106" s="4">
        <v>2000</v>
      </c>
    </row>
    <row r="107" spans="1:8" ht="14" customHeight="1" x14ac:dyDescent="0.15">
      <c r="A107" s="1" t="s">
        <v>52</v>
      </c>
      <c r="B107" s="4">
        <v>0</v>
      </c>
      <c r="C107" s="13"/>
      <c r="D107" s="4">
        <v>5000</v>
      </c>
      <c r="F107" s="4">
        <v>0</v>
      </c>
      <c r="H107" s="4"/>
    </row>
    <row r="108" spans="1:8" ht="14" customHeight="1" x14ac:dyDescent="0.15">
      <c r="A108" s="1" t="s">
        <v>53</v>
      </c>
      <c r="B108" s="4"/>
      <c r="C108" s="13"/>
      <c r="D108" s="4">
        <v>2000</v>
      </c>
      <c r="F108" s="4">
        <v>0</v>
      </c>
      <c r="H108" s="4">
        <v>2000</v>
      </c>
    </row>
    <row r="109" spans="1:8" ht="14" customHeight="1" x14ac:dyDescent="0.15">
      <c r="A109" s="1" t="s">
        <v>54</v>
      </c>
      <c r="B109" s="4">
        <v>508</v>
      </c>
      <c r="C109" s="13"/>
      <c r="D109" s="4">
        <v>8000</v>
      </c>
      <c r="F109" s="4">
        <v>3924</v>
      </c>
      <c r="H109" s="33">
        <v>5000</v>
      </c>
    </row>
    <row r="110" spans="1:8" ht="14" customHeight="1" x14ac:dyDescent="0.15">
      <c r="B110" s="4"/>
      <c r="C110" s="13"/>
      <c r="D110" s="4"/>
      <c r="F110" s="4"/>
      <c r="H110" s="33"/>
    </row>
    <row r="111" spans="1:8" ht="14" customHeight="1" thickBot="1" x14ac:dyDescent="0.2">
      <c r="A111" s="4" t="s">
        <v>22</v>
      </c>
      <c r="B111" s="14">
        <f>SUM(B105:B109)</f>
        <v>3734</v>
      </c>
      <c r="C111" s="16"/>
      <c r="D111" s="14">
        <f>SUM(D105:D109)</f>
        <v>19000</v>
      </c>
      <c r="E111" s="15"/>
      <c r="F111" s="14">
        <f>SUM(F105:F110)</f>
        <v>7442</v>
      </c>
      <c r="G111" s="15"/>
      <c r="H111" s="14">
        <f>SUM(,H109,H108,H107,H106,H105,H110)</f>
        <v>11500</v>
      </c>
    </row>
    <row r="112" spans="1:8" ht="14" customHeight="1" x14ac:dyDescent="0.15">
      <c r="A112" s="4"/>
      <c r="B112" s="4"/>
      <c r="C112" s="13"/>
      <c r="D112" s="4"/>
    </row>
    <row r="113" spans="1:8" ht="14" customHeight="1" x14ac:dyDescent="0.15">
      <c r="A113" s="4"/>
      <c r="B113" s="4"/>
      <c r="C113" s="13"/>
      <c r="D113" s="4"/>
    </row>
    <row r="114" spans="1:8" ht="14" customHeight="1" thickBot="1" x14ac:dyDescent="0.2">
      <c r="A114" s="4"/>
      <c r="B114" s="4"/>
      <c r="C114" s="13"/>
      <c r="D114" s="4"/>
    </row>
    <row r="115" spans="1:8" ht="14" customHeight="1" thickBot="1" x14ac:dyDescent="0.2">
      <c r="A115" s="4"/>
      <c r="B115" s="11" t="s">
        <v>7</v>
      </c>
      <c r="C115" s="9"/>
      <c r="D115" s="27" t="s">
        <v>5</v>
      </c>
      <c r="E115" s="26"/>
      <c r="F115" s="28" t="s">
        <v>78</v>
      </c>
      <c r="G115" s="26"/>
      <c r="H115" s="29" t="s">
        <v>79</v>
      </c>
    </row>
    <row r="116" spans="1:8" x14ac:dyDescent="0.15">
      <c r="A116"/>
      <c r="B116" s="1"/>
      <c r="C116" s="1"/>
    </row>
    <row r="117" spans="1:8" ht="14" customHeight="1" x14ac:dyDescent="0.15">
      <c r="A117" s="13" t="s">
        <v>23</v>
      </c>
      <c r="B117" s="4">
        <f>SUM(B40)</f>
        <v>187307.56999999998</v>
      </c>
      <c r="C117" s="4"/>
      <c r="D117" s="4">
        <f>SUM(D40)</f>
        <v>318000</v>
      </c>
      <c r="F117" s="4">
        <f>SUM(F40)</f>
        <v>332900</v>
      </c>
      <c r="H117" s="4">
        <f>SUM(H40)</f>
        <v>313500</v>
      </c>
    </row>
    <row r="118" spans="1:8" ht="15" customHeight="1" x14ac:dyDescent="0.15">
      <c r="A118" s="13" t="s">
        <v>55</v>
      </c>
      <c r="B118" s="4">
        <f>SUM(B111,B102,B88,B75,B73,B67,B58,B96)</f>
        <v>121635.5</v>
      </c>
      <c r="C118" s="4"/>
      <c r="D118" s="4">
        <f>SUM(D111,D102,D96,D88,D75,D73,D67,D58)</f>
        <v>222200</v>
      </c>
      <c r="F118" s="4">
        <f>SUM(F111,F102,F96,F88,F75,F73,F67,F58)</f>
        <v>175103</v>
      </c>
      <c r="H118" s="4">
        <f>SUM(,H111,H102,H96,H88,H75,H73,H67,H58,)</f>
        <v>254800</v>
      </c>
    </row>
    <row r="119" spans="1:8" ht="14" thickBot="1" x14ac:dyDescent="0.2">
      <c r="A119"/>
      <c r="B119" s="19">
        <f>SUM(B117-B118)</f>
        <v>65672.069999999978</v>
      </c>
      <c r="C119" s="19"/>
      <c r="D119" s="19">
        <f>SUM(D117-D118)</f>
        <v>95800</v>
      </c>
      <c r="F119" s="19">
        <f>SUM(F117-F118)</f>
        <v>157797</v>
      </c>
      <c r="H119" s="19">
        <f>SUM(H117-H118)</f>
        <v>58700</v>
      </c>
    </row>
    <row r="120" spans="1:8" ht="14" thickTop="1" x14ac:dyDescent="0.15">
      <c r="A120"/>
      <c r="B120" s="1"/>
      <c r="C120" s="1"/>
    </row>
    <row r="121" spans="1:8" x14ac:dyDescent="0.15">
      <c r="A121"/>
      <c r="B121" s="1"/>
      <c r="C121" s="1"/>
    </row>
    <row r="122" spans="1:8" x14ac:dyDescent="0.15">
      <c r="A122"/>
      <c r="B122" s="1"/>
      <c r="C122" s="1"/>
    </row>
    <row r="123" spans="1:8" x14ac:dyDescent="0.15">
      <c r="A123"/>
      <c r="B123" s="1"/>
      <c r="C123" s="1"/>
    </row>
    <row r="124" spans="1:8" x14ac:dyDescent="0.15">
      <c r="A124"/>
      <c r="B124" s="1"/>
      <c r="C124" s="1"/>
    </row>
    <row r="125" spans="1:8" x14ac:dyDescent="0.15">
      <c r="A125"/>
      <c r="B125" s="1"/>
      <c r="C125" s="1"/>
    </row>
    <row r="126" spans="1:8" x14ac:dyDescent="0.15">
      <c r="A126"/>
      <c r="B126" s="1"/>
      <c r="C126" s="1"/>
    </row>
    <row r="127" spans="1:8" x14ac:dyDescent="0.15">
      <c r="A127"/>
      <c r="B127" s="1"/>
      <c r="C127" s="1"/>
    </row>
    <row r="128" spans="1:8" x14ac:dyDescent="0.15">
      <c r="A128"/>
      <c r="B128" s="1"/>
      <c r="C128" s="1"/>
    </row>
    <row r="129" spans="1:3" x14ac:dyDescent="0.15">
      <c r="A129"/>
      <c r="B129" s="1"/>
      <c r="C129" s="1"/>
    </row>
    <row r="130" spans="1:3" x14ac:dyDescent="0.15">
      <c r="A130"/>
      <c r="B130" s="1"/>
      <c r="C130" s="1"/>
    </row>
    <row r="131" spans="1:3" ht="16.25" customHeight="1" x14ac:dyDescent="0.15">
      <c r="A131"/>
      <c r="B131" s="1"/>
      <c r="C131" s="1"/>
    </row>
    <row r="132" spans="1:3" ht="9.5" customHeight="1" x14ac:dyDescent="0.15">
      <c r="A132"/>
      <c r="B132" s="1"/>
      <c r="C132" s="1"/>
    </row>
    <row r="133" spans="1:3" ht="16.25" customHeight="1" x14ac:dyDescent="0.15">
      <c r="A133"/>
      <c r="B133" s="1"/>
      <c r="C133" s="1"/>
    </row>
    <row r="134" spans="1:3" ht="14.5" customHeight="1" x14ac:dyDescent="0.15">
      <c r="A134"/>
      <c r="B134" s="1"/>
      <c r="C134" s="1"/>
    </row>
    <row r="135" spans="1:3" ht="14.5" customHeight="1" x14ac:dyDescent="0.15">
      <c r="A135"/>
      <c r="B135" s="1"/>
      <c r="C135" s="1"/>
    </row>
    <row r="136" spans="1:3" ht="14.5" customHeight="1" x14ac:dyDescent="0.15">
      <c r="A136"/>
      <c r="B136" s="1"/>
      <c r="C136" s="1"/>
    </row>
    <row r="137" spans="1:3" ht="14.5" customHeight="1" x14ac:dyDescent="0.15">
      <c r="A137"/>
      <c r="B137" s="1"/>
      <c r="C137" s="1"/>
    </row>
    <row r="138" spans="1:3" ht="14.5" customHeight="1" x14ac:dyDescent="0.15">
      <c r="A138"/>
      <c r="B138" s="1"/>
      <c r="C138" s="1"/>
    </row>
    <row r="139" spans="1:3" ht="14" customHeight="1" x14ac:dyDescent="0.15">
      <c r="A139"/>
      <c r="B139" s="1"/>
      <c r="C139" s="1"/>
    </row>
    <row r="140" spans="1:3" ht="11.5" customHeight="1" x14ac:dyDescent="0.15">
      <c r="A140"/>
      <c r="B140" s="1"/>
      <c r="C140" s="1"/>
    </row>
    <row r="141" spans="1:3" x14ac:dyDescent="0.15">
      <c r="A141"/>
      <c r="B141" s="1"/>
      <c r="C141" s="1"/>
    </row>
    <row r="142" spans="1:3" x14ac:dyDescent="0.15">
      <c r="A142"/>
      <c r="B142" s="1"/>
      <c r="C142" s="1"/>
    </row>
    <row r="143" spans="1:3" x14ac:dyDescent="0.15">
      <c r="A143"/>
      <c r="B143" s="1"/>
      <c r="C143" s="1"/>
    </row>
    <row r="144" spans="1:3" x14ac:dyDescent="0.15">
      <c r="A144"/>
      <c r="B144" s="1"/>
      <c r="C144" s="1"/>
    </row>
    <row r="145" spans="1:3" x14ac:dyDescent="0.15">
      <c r="A145"/>
      <c r="B145" s="1"/>
      <c r="C145" s="1"/>
    </row>
    <row r="146" spans="1:3" x14ac:dyDescent="0.15">
      <c r="A146"/>
      <c r="B146" s="1"/>
      <c r="C146" s="1"/>
    </row>
    <row r="147" spans="1:3" x14ac:dyDescent="0.15">
      <c r="A147"/>
      <c r="B147" s="1"/>
      <c r="C147" s="1"/>
    </row>
    <row r="148" spans="1:3" ht="14" customHeight="1" x14ac:dyDescent="0.15">
      <c r="A148"/>
      <c r="B148" s="1"/>
      <c r="C148" s="1"/>
    </row>
    <row r="149" spans="1:3" x14ac:dyDescent="0.15">
      <c r="A149"/>
      <c r="B149" s="1"/>
      <c r="C149" s="1"/>
    </row>
    <row r="150" spans="1:3" x14ac:dyDescent="0.15">
      <c r="A150"/>
      <c r="B150" s="1"/>
      <c r="C150" s="1"/>
    </row>
    <row r="151" spans="1:3" ht="16.25" customHeight="1" x14ac:dyDescent="0.15">
      <c r="A151"/>
      <c r="B151" s="1"/>
      <c r="C151" s="1"/>
    </row>
    <row r="152" spans="1:3" x14ac:dyDescent="0.15">
      <c r="A152"/>
      <c r="B152" s="1"/>
      <c r="C152" s="1"/>
    </row>
    <row r="153" spans="1:3" x14ac:dyDescent="0.15">
      <c r="A153"/>
      <c r="B153" s="1"/>
      <c r="C153" s="1"/>
    </row>
    <row r="154" spans="1:3" x14ac:dyDescent="0.15">
      <c r="A154"/>
      <c r="B154" s="1"/>
      <c r="C154" s="1"/>
    </row>
    <row r="155" spans="1:3" x14ac:dyDescent="0.15">
      <c r="A155"/>
      <c r="B155" s="1"/>
      <c r="C155" s="1"/>
    </row>
    <row r="156" spans="1:3" ht="12" customHeight="1" x14ac:dyDescent="0.15">
      <c r="A156"/>
      <c r="B156" s="1"/>
      <c r="C156" s="1"/>
    </row>
    <row r="157" spans="1:3" x14ac:dyDescent="0.15">
      <c r="A157"/>
      <c r="B157" s="1"/>
      <c r="C157" s="1"/>
    </row>
    <row r="158" spans="1:3" x14ac:dyDescent="0.15">
      <c r="A158"/>
      <c r="B158" s="1"/>
      <c r="C158" s="1"/>
    </row>
    <row r="159" spans="1:3" ht="18" customHeight="1" x14ac:dyDescent="0.15">
      <c r="A159"/>
      <c r="B159" s="1"/>
      <c r="C159" s="1"/>
    </row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Budgetblankett </vt:lpstr>
    </vt:vector>
  </TitlesOfParts>
  <Company>Svenska studiecentralen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Bäcklund</dc:creator>
  <cp:lastModifiedBy>Microsoft Office User</cp:lastModifiedBy>
  <cp:lastPrinted>2023-04-30T10:22:30Z</cp:lastPrinted>
  <dcterms:created xsi:type="dcterms:W3CDTF">1998-11-17T13:56:54Z</dcterms:created>
  <dcterms:modified xsi:type="dcterms:W3CDTF">2023-05-02T13:14:50Z</dcterms:modified>
</cp:coreProperties>
</file>