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8 Lag" sheetId="1" r:id="rId1"/>
  </sheets>
  <definedNames/>
  <calcPr fullCalcOnLoad="1"/>
</workbook>
</file>

<file path=xl/sharedStrings.xml><?xml version="1.0" encoding="utf-8"?>
<sst xmlns="http://schemas.openxmlformats.org/spreadsheetml/2006/main" count="753" uniqueCount="134">
  <si>
    <t>Grupp 1</t>
  </si>
  <si>
    <t>Grupp 2</t>
  </si>
  <si>
    <t>Grupp 3</t>
  </si>
  <si>
    <t>Grupp 4</t>
  </si>
  <si>
    <t>Lag</t>
  </si>
  <si>
    <t>Resultat</t>
  </si>
  <si>
    <t>Gr1</t>
  </si>
  <si>
    <t>Gr2</t>
  </si>
  <si>
    <t>Gr3</t>
  </si>
  <si>
    <t>Gr4</t>
  </si>
  <si>
    <t>Match</t>
  </si>
  <si>
    <t xml:space="preserve">Lag </t>
  </si>
  <si>
    <t>Grupp 5</t>
  </si>
  <si>
    <t>Nr</t>
  </si>
  <si>
    <t>Kl</t>
  </si>
  <si>
    <t>Poäng</t>
  </si>
  <si>
    <t>Plac</t>
  </si>
  <si>
    <t>-</t>
  </si>
  <si>
    <t>Målskillnad</t>
  </si>
  <si>
    <t>Match1</t>
  </si>
  <si>
    <t>Match2</t>
  </si>
  <si>
    <t>Match3</t>
  </si>
  <si>
    <t>Match4</t>
  </si>
  <si>
    <t>Match5</t>
  </si>
  <si>
    <t>Grupp</t>
  </si>
  <si>
    <t>Grupp 6</t>
  </si>
  <si>
    <t>Grupp 7</t>
  </si>
  <si>
    <t>KvF1</t>
  </si>
  <si>
    <t>KvF2</t>
  </si>
  <si>
    <t>KvF3</t>
  </si>
  <si>
    <t>KvF4</t>
  </si>
  <si>
    <t>Semifinal 1 och 2</t>
  </si>
  <si>
    <t>Sf1</t>
  </si>
  <si>
    <t>Sf2</t>
  </si>
  <si>
    <t>Match om 3:e och 4:e Pris</t>
  </si>
  <si>
    <t>F 3-4</t>
  </si>
  <si>
    <t>Grupp 8</t>
  </si>
  <si>
    <t>1:a Grupp 6</t>
  </si>
  <si>
    <t>2:a Grupp 2</t>
  </si>
  <si>
    <t>2:a Grupp 5</t>
  </si>
  <si>
    <t>1:a Grupp 1</t>
  </si>
  <si>
    <t>1:a Grupp 2</t>
  </si>
  <si>
    <t>2:a Grupp 6</t>
  </si>
  <si>
    <t>1:a Grupp 5</t>
  </si>
  <si>
    <t>2:a Grupp 1</t>
  </si>
  <si>
    <t>1:a Gr 3</t>
  </si>
  <si>
    <t>2:a Gr 4</t>
  </si>
  <si>
    <t>1:a Gr 4</t>
  </si>
  <si>
    <t>2:a Gr 3</t>
  </si>
  <si>
    <t>Final</t>
  </si>
  <si>
    <t xml:space="preserve">Kvartsfinal 1 </t>
  </si>
  <si>
    <t>ÅF1</t>
  </si>
  <si>
    <t>ÅF2</t>
  </si>
  <si>
    <t>Segrare Åttondelsfinal 1</t>
  </si>
  <si>
    <t>Segrare Åttondelsfinal 2</t>
  </si>
  <si>
    <t>ÅF3</t>
  </si>
  <si>
    <t>ÅF4</t>
  </si>
  <si>
    <t>Segrare Åttondelsfinal 3</t>
  </si>
  <si>
    <t>Segrare Åttondelsfinal 4</t>
  </si>
  <si>
    <t>ÅF5</t>
  </si>
  <si>
    <t>ÅF6</t>
  </si>
  <si>
    <t xml:space="preserve">Kvartsfinal 2 </t>
  </si>
  <si>
    <t xml:space="preserve">Kvartsfinal 3 </t>
  </si>
  <si>
    <t>Segrare Åttondelsfinal 5</t>
  </si>
  <si>
    <t>Segrare Åttondelsfinal 6</t>
  </si>
  <si>
    <t>ÅF7</t>
  </si>
  <si>
    <t>ÅF8</t>
  </si>
  <si>
    <t>1:a Grupp 7</t>
  </si>
  <si>
    <t>2:a Grupp 8</t>
  </si>
  <si>
    <t>1:a Grupp 8</t>
  </si>
  <si>
    <t>2:a Grupp 7</t>
  </si>
  <si>
    <t xml:space="preserve">Kvartsfinal 4 </t>
  </si>
  <si>
    <t>Segrare Åttondelsfinal 7</t>
  </si>
  <si>
    <t>Segrare Åttondelsfinal 8</t>
  </si>
  <si>
    <t>Segrare Kvartsfinal 1</t>
  </si>
  <si>
    <t>Segrara Kvartsfinal 3</t>
  </si>
  <si>
    <t>Segrare Kvarstfinal 2</t>
  </si>
  <si>
    <t>Segrare Kvarstfinal 4</t>
  </si>
  <si>
    <t>Förlorare Semifinal 1</t>
  </si>
  <si>
    <t>Förlorare Semifinal 2</t>
  </si>
  <si>
    <t>Segrare Semifinal 1</t>
  </si>
  <si>
    <t>Segrare Semifinal 2</t>
  </si>
  <si>
    <t>Åttondelsfinaler 1 och 2</t>
  </si>
  <si>
    <t>Åttondelsfinaler 3 och 4</t>
  </si>
  <si>
    <t>Åttondelsfinaler 5 och 6</t>
  </si>
  <si>
    <t>Åttondelsfinaler 7 och 8</t>
  </si>
  <si>
    <t>Norrby IF</t>
  </si>
  <si>
    <t>Guldhedens IK</t>
  </si>
  <si>
    <t>Gerdskens BK Gul</t>
  </si>
  <si>
    <t>Qviding FIF Vit</t>
  </si>
  <si>
    <t>Gerdskens BK Svart</t>
  </si>
  <si>
    <t>Qviding FIF Svart</t>
  </si>
  <si>
    <t>Lördagen den 25 Februari</t>
  </si>
  <si>
    <t>Lördagen den 25 februari</t>
  </si>
  <si>
    <t>Söndagen den 26 Februari</t>
  </si>
  <si>
    <t>Söndagen den 26 februari</t>
  </si>
  <si>
    <t>HOLMALYCKAN CUP  2012  P 13</t>
  </si>
  <si>
    <t>HOLMALYCKAN CUP 2012   P 13</t>
  </si>
  <si>
    <t>Gr5</t>
  </si>
  <si>
    <t>Gr6</t>
  </si>
  <si>
    <t>Gr7</t>
  </si>
  <si>
    <t>Gr8</t>
  </si>
  <si>
    <t>Stora Mellby/Sollebrunn</t>
  </si>
  <si>
    <t>Partille IF</t>
  </si>
  <si>
    <t>Azalea BK 1</t>
  </si>
  <si>
    <t>Hestrafors IF</t>
  </si>
  <si>
    <t>Skoftebyns IF 2</t>
  </si>
  <si>
    <t>Skoftebyns IF 1</t>
  </si>
  <si>
    <t>Azalea BK 2</t>
  </si>
  <si>
    <t>Landvetter IS Grön</t>
  </si>
  <si>
    <t>Hällekis IF</t>
  </si>
  <si>
    <t>Sandarna BK 1</t>
  </si>
  <si>
    <t>Borås AIK 2</t>
  </si>
  <si>
    <t>Kungsbacka IF Vit</t>
  </si>
  <si>
    <t>Kungsbacka IF Blå</t>
  </si>
  <si>
    <t>Sandarna BK 2</t>
  </si>
  <si>
    <t>Landvetter IS Vit</t>
  </si>
  <si>
    <t>Borås AIK 1</t>
  </si>
  <si>
    <t>Alingsås IF Vit</t>
  </si>
  <si>
    <t>Sjömarkens IF 1</t>
  </si>
  <si>
    <t>Trollhättans FK 2</t>
  </si>
  <si>
    <t>Lerums IS Vit</t>
  </si>
  <si>
    <t>Lerums IS Lila</t>
  </si>
  <si>
    <t>Sjömarkens IF 2</t>
  </si>
  <si>
    <t>Trollhättans FK 1</t>
  </si>
  <si>
    <t>Alingsås IF Grön</t>
  </si>
  <si>
    <t>Eds FF</t>
  </si>
  <si>
    <t>Grolanda IF</t>
  </si>
  <si>
    <t>Rannebergens IF 2</t>
  </si>
  <si>
    <t>Qviding FIF Vinröd</t>
  </si>
  <si>
    <t>Qviding FIF Blå</t>
  </si>
  <si>
    <t>Rannebergens IF 1</t>
  </si>
  <si>
    <t>Bergums IF</t>
  </si>
  <si>
    <t>Holmalunds 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</si>
</sst>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4"/>
      <color indexed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0"/>
      <name val="Arial"/>
      <family val="2"/>
    </font>
    <font>
      <vertAlign val="subscript"/>
      <sz val="14"/>
      <color indexed="10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2"/>
      <color indexed="22"/>
      <name val="Arial"/>
      <family val="2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22"/>
      <name val="Arial"/>
      <family val="2"/>
    </font>
    <font>
      <sz val="10"/>
      <color indexed="22"/>
      <name val="Arial"/>
      <family val="2"/>
    </font>
    <font>
      <vertAlign val="subscript"/>
      <sz val="12"/>
      <color indexed="9"/>
      <name val="Arial"/>
      <family val="2"/>
    </font>
    <font>
      <b/>
      <sz val="12"/>
      <color indexed="8"/>
      <name val="Arial"/>
      <family val="2"/>
    </font>
    <font>
      <vertAlign val="subscript"/>
      <sz val="12"/>
      <color indexed="22"/>
      <name val="Arial"/>
      <family val="2"/>
    </font>
    <font>
      <vertAlign val="subscript"/>
      <sz val="14"/>
      <color indexed="63"/>
      <name val="Arial"/>
      <family val="2"/>
    </font>
    <font>
      <vertAlign val="subscript"/>
      <sz val="12"/>
      <color indexed="63"/>
      <name val="Arial"/>
      <family val="2"/>
    </font>
    <font>
      <vertAlign val="subscript"/>
      <sz val="16"/>
      <color indexed="63"/>
      <name val="Arial"/>
      <family val="2"/>
    </font>
    <font>
      <sz val="10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vertAlign val="subscript"/>
      <sz val="10"/>
      <color indexed="63"/>
      <name val="Arial"/>
      <family val="2"/>
    </font>
    <font>
      <b/>
      <i/>
      <vertAlign val="subscript"/>
      <sz val="28"/>
      <color indexed="10"/>
      <name val="Arial"/>
      <family val="2"/>
    </font>
    <font>
      <i/>
      <vertAlign val="subscript"/>
      <sz val="28"/>
      <name val="Arial"/>
      <family val="2"/>
    </font>
    <font>
      <b/>
      <vertAlign val="subscript"/>
      <sz val="28"/>
      <name val="Arial"/>
      <family val="2"/>
    </font>
    <font>
      <sz val="26"/>
      <color indexed="8"/>
      <name val="Calibri"/>
      <family val="2"/>
    </font>
    <font>
      <vertAlign val="subscript"/>
      <sz val="12"/>
      <name val="Calibri"/>
      <family val="2"/>
    </font>
    <font>
      <b/>
      <i/>
      <vertAlign val="subscript"/>
      <sz val="28"/>
      <name val="Arial"/>
      <family val="2"/>
    </font>
    <font>
      <b/>
      <sz val="10"/>
      <name val="Arial"/>
      <family val="2"/>
    </font>
    <font>
      <b/>
      <vertAlign val="sub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2" applyNumberFormat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31" borderId="3" applyNumberFormat="0" applyAlignment="0" applyProtection="0"/>
    <xf numFmtId="0" fontId="63" fillId="0" borderId="4" applyNumberFormat="0" applyFill="0" applyAlignment="0" applyProtection="0"/>
    <xf numFmtId="0" fontId="64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20" fontId="8" fillId="33" borderId="1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1" fontId="13" fillId="33" borderId="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49" fontId="8" fillId="35" borderId="1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1" fontId="8" fillId="35" borderId="10" xfId="0" applyNumberFormat="1" applyFont="1" applyFill="1" applyBorder="1" applyAlignment="1">
      <alignment horizontal="left" shrinkToFit="1"/>
    </xf>
    <xf numFmtId="0" fontId="13" fillId="35" borderId="10" xfId="0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right" shrinkToFit="1"/>
    </xf>
    <xf numFmtId="1" fontId="13" fillId="35" borderId="10" xfId="0" applyNumberFormat="1" applyFont="1" applyFill="1" applyBorder="1" applyAlignment="1">
      <alignment horizontal="left" shrinkToFit="1"/>
    </xf>
    <xf numFmtId="0" fontId="9" fillId="33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 shrinkToFit="1"/>
    </xf>
    <xf numFmtId="0" fontId="0" fillId="33" borderId="0" xfId="0" applyFill="1" applyAlignment="1">
      <alignment shrinkToFit="1"/>
    </xf>
    <xf numFmtId="0" fontId="12" fillId="33" borderId="0" xfId="0" applyFont="1" applyFill="1" applyAlignment="1">
      <alignment horizontal="center" shrinkToFit="1"/>
    </xf>
    <xf numFmtId="0" fontId="4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shrinkToFit="1"/>
    </xf>
    <xf numFmtId="0" fontId="5" fillId="33" borderId="0" xfId="0" applyFont="1" applyFill="1" applyAlignment="1">
      <alignment horizontal="left"/>
    </xf>
    <xf numFmtId="1" fontId="8" fillId="35" borderId="10" xfId="0" applyNumberFormat="1" applyFont="1" applyFill="1" applyBorder="1" applyAlignment="1">
      <alignment horizontal="right" shrinkToFit="1"/>
    </xf>
    <xf numFmtId="1" fontId="14" fillId="34" borderId="11" xfId="0" applyNumberFormat="1" applyFont="1" applyFill="1" applyBorder="1" applyAlignment="1">
      <alignment horizontal="right" shrinkToFit="1"/>
    </xf>
    <xf numFmtId="1" fontId="14" fillId="34" borderId="12" xfId="0" applyNumberFormat="1" applyFont="1" applyFill="1" applyBorder="1" applyAlignment="1">
      <alignment shrinkToFit="1"/>
    </xf>
    <xf numFmtId="1" fontId="14" fillId="34" borderId="13" xfId="0" applyNumberFormat="1" applyFont="1" applyFill="1" applyBorder="1" applyAlignment="1">
      <alignment shrinkToFit="1"/>
    </xf>
    <xf numFmtId="0" fontId="14" fillId="34" borderId="11" xfId="0" applyFont="1" applyFill="1" applyBorder="1" applyAlignment="1">
      <alignment horizontal="right" shrinkToFit="1"/>
    </xf>
    <xf numFmtId="0" fontId="14" fillId="34" borderId="12" xfId="0" applyFont="1" applyFill="1" applyBorder="1" applyAlignment="1">
      <alignment shrinkToFit="1"/>
    </xf>
    <xf numFmtId="0" fontId="14" fillId="34" borderId="13" xfId="0" applyFont="1" applyFill="1" applyBorder="1" applyAlignment="1">
      <alignment shrinkToFit="1"/>
    </xf>
    <xf numFmtId="0" fontId="9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8" fillId="35" borderId="10" xfId="0" applyFont="1" applyFill="1" applyBorder="1" applyAlignment="1">
      <alignment horizontal="right" shrinkToFit="1"/>
    </xf>
    <xf numFmtId="0" fontId="8" fillId="35" borderId="10" xfId="0" applyFont="1" applyFill="1" applyBorder="1" applyAlignment="1">
      <alignment horizontal="left" shrinkToFit="1"/>
    </xf>
    <xf numFmtId="0" fontId="8" fillId="35" borderId="11" xfId="0" applyFont="1" applyFill="1" applyBorder="1" applyAlignment="1">
      <alignment horizontal="left" shrinkToFit="1"/>
    </xf>
    <xf numFmtId="0" fontId="12" fillId="33" borderId="0" xfId="0" applyFont="1" applyFill="1" applyBorder="1" applyAlignment="1">
      <alignment horizontal="center"/>
    </xf>
    <xf numFmtId="1" fontId="19" fillId="34" borderId="11" xfId="0" applyNumberFormat="1" applyFont="1" applyFill="1" applyBorder="1" applyAlignment="1">
      <alignment shrinkToFit="1"/>
    </xf>
    <xf numFmtId="1" fontId="20" fillId="34" borderId="12" xfId="0" applyNumberFormat="1" applyFont="1" applyFill="1" applyBorder="1" applyAlignment="1">
      <alignment shrinkToFit="1"/>
    </xf>
    <xf numFmtId="1" fontId="20" fillId="34" borderId="13" xfId="0" applyNumberFormat="1" applyFont="1" applyFill="1" applyBorder="1" applyAlignment="1">
      <alignment shrinkToFit="1"/>
    </xf>
    <xf numFmtId="0" fontId="9" fillId="34" borderId="0" xfId="0" applyFont="1" applyFill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" fontId="14" fillId="34" borderId="13" xfId="0" applyNumberFormat="1" applyFont="1" applyFill="1" applyBorder="1" applyAlignment="1">
      <alignment horizontal="left" shrinkToFit="1"/>
    </xf>
    <xf numFmtId="1" fontId="8" fillId="34" borderId="10" xfId="0" applyNumberFormat="1" applyFont="1" applyFill="1" applyBorder="1" applyAlignment="1">
      <alignment horizontal="center" shrinkToFit="1"/>
    </xf>
    <xf numFmtId="1" fontId="13" fillId="34" borderId="10" xfId="0" applyNumberFormat="1" applyFont="1" applyFill="1" applyBorder="1" applyAlignment="1">
      <alignment horizontal="center" shrinkToFit="1"/>
    </xf>
    <xf numFmtId="0" fontId="13" fillId="35" borderId="13" xfId="0" applyFont="1" applyFill="1" applyBorder="1" applyAlignment="1">
      <alignment horizontal="center"/>
    </xf>
    <xf numFmtId="168" fontId="8" fillId="33" borderId="10" xfId="0" applyNumberFormat="1" applyFont="1" applyFill="1" applyBorder="1" applyAlignment="1">
      <alignment horizontal="left"/>
    </xf>
    <xf numFmtId="0" fontId="14" fillId="34" borderId="12" xfId="0" applyFont="1" applyFill="1" applyBorder="1" applyAlignment="1">
      <alignment horizontal="left" shrinkToFit="1"/>
    </xf>
    <xf numFmtId="0" fontId="8" fillId="34" borderId="10" xfId="0" applyFont="1" applyFill="1" applyBorder="1" applyAlignment="1">
      <alignment horizontal="center" shrinkToFit="1"/>
    </xf>
    <xf numFmtId="0" fontId="9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20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shrinkToFit="1"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0" fontId="28" fillId="34" borderId="10" xfId="0" applyFont="1" applyFill="1" applyBorder="1" applyAlignment="1">
      <alignment horizontal="center"/>
    </xf>
    <xf numFmtId="1" fontId="28" fillId="35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 horizontal="center"/>
    </xf>
    <xf numFmtId="1" fontId="28" fillId="35" borderId="10" xfId="0" applyNumberFormat="1" applyFont="1" applyFill="1" applyBorder="1" applyAlignment="1">
      <alignment horizontal="left"/>
    </xf>
    <xf numFmtId="1" fontId="28" fillId="34" borderId="10" xfId="0" applyNumberFormat="1" applyFont="1" applyFill="1" applyBorder="1" applyAlignment="1">
      <alignment horizontal="center"/>
    </xf>
    <xf numFmtId="1" fontId="28" fillId="35" borderId="10" xfId="0" applyNumberFormat="1" applyFont="1" applyFill="1" applyBorder="1" applyAlignment="1">
      <alignment horizontal="right"/>
    </xf>
    <xf numFmtId="1" fontId="28" fillId="35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1" fontId="28" fillId="33" borderId="10" xfId="0" applyNumberFormat="1" applyFont="1" applyFill="1" applyBorder="1" applyAlignment="1">
      <alignment horizontal="right" shrinkToFit="1"/>
    </xf>
    <xf numFmtId="1" fontId="28" fillId="33" borderId="10" xfId="0" applyNumberFormat="1" applyFont="1" applyFill="1" applyBorder="1" applyAlignment="1">
      <alignment horizontal="center" shrinkToFit="1"/>
    </xf>
    <xf numFmtId="1" fontId="28" fillId="33" borderId="10" xfId="0" applyNumberFormat="1" applyFont="1" applyFill="1" applyBorder="1" applyAlignment="1">
      <alignment horizontal="left" shrinkToFit="1"/>
    </xf>
    <xf numFmtId="1" fontId="28" fillId="33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 horizontal="left"/>
    </xf>
    <xf numFmtId="1" fontId="28" fillId="33" borderId="10" xfId="0" applyNumberFormat="1" applyFont="1" applyFill="1" applyBorder="1" applyAlignment="1">
      <alignment horizontal="right"/>
    </xf>
    <xf numFmtId="1" fontId="28" fillId="33" borderId="0" xfId="0" applyNumberFormat="1" applyFont="1" applyFill="1" applyBorder="1" applyAlignment="1">
      <alignment horizontal="left"/>
    </xf>
    <xf numFmtId="1" fontId="28" fillId="33" borderId="0" xfId="0" applyNumberFormat="1" applyFont="1" applyFill="1" applyBorder="1" applyAlignment="1">
      <alignment horizontal="right"/>
    </xf>
    <xf numFmtId="1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/>
    </xf>
    <xf numFmtId="1" fontId="28" fillId="34" borderId="10" xfId="0" applyNumberFormat="1" applyFont="1" applyFill="1" applyBorder="1" applyAlignment="1">
      <alignment horizontal="center" shrinkToFit="1"/>
    </xf>
    <xf numFmtId="0" fontId="28" fillId="35" borderId="10" xfId="0" applyFont="1" applyFill="1" applyBorder="1" applyAlignment="1">
      <alignment horizontal="center" wrapText="1"/>
    </xf>
    <xf numFmtId="0" fontId="28" fillId="35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50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33" borderId="0" xfId="0" applyNumberFormat="1" applyFont="1" applyFill="1" applyAlignment="1">
      <alignment horizontal="right" shrinkToFit="1"/>
    </xf>
    <xf numFmtId="0" fontId="33" fillId="33" borderId="0" xfId="0" applyFont="1" applyFill="1" applyAlignment="1">
      <alignment/>
    </xf>
    <xf numFmtId="0" fontId="8" fillId="33" borderId="10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/>
      <protection/>
    </xf>
    <xf numFmtId="0" fontId="11" fillId="33" borderId="15" xfId="50" applyFont="1" applyFill="1" applyBorder="1" applyAlignment="1">
      <alignment horizontal="center"/>
      <protection/>
    </xf>
    <xf numFmtId="0" fontId="8" fillId="34" borderId="10" xfId="50" applyFont="1" applyFill="1" applyBorder="1" applyAlignment="1">
      <alignment horizontal="center" wrapText="1"/>
      <protection/>
    </xf>
    <xf numFmtId="0" fontId="8" fillId="34" borderId="10" xfId="50" applyFont="1" applyFill="1" applyBorder="1" applyAlignment="1">
      <alignment horizontal="center"/>
      <protection/>
    </xf>
    <xf numFmtId="49" fontId="34" fillId="33" borderId="0" xfId="50" applyNumberFormat="1" applyFont="1" applyFill="1" applyBorder="1">
      <alignment/>
      <protection/>
    </xf>
    <xf numFmtId="168" fontId="8" fillId="33" borderId="10" xfId="50" applyNumberFormat="1" applyFont="1" applyFill="1" applyBorder="1" applyAlignment="1">
      <alignment horizontal="center"/>
      <protection/>
    </xf>
    <xf numFmtId="0" fontId="11" fillId="33" borderId="10" xfId="50" applyFont="1" applyFill="1" applyBorder="1" applyAlignment="1">
      <alignment horizontal="center"/>
      <protection/>
    </xf>
    <xf numFmtId="0" fontId="8" fillId="35" borderId="10" xfId="50" applyFont="1" applyFill="1" applyBorder="1" applyAlignment="1">
      <alignment horizontal="center"/>
      <protection/>
    </xf>
    <xf numFmtId="0" fontId="8" fillId="35" borderId="10" xfId="50" applyFont="1" applyFill="1" applyBorder="1" applyAlignment="1">
      <alignment horizontal="left"/>
      <protection/>
    </xf>
    <xf numFmtId="1" fontId="8" fillId="33" borderId="16" xfId="50" applyNumberFormat="1" applyFont="1" applyFill="1" applyBorder="1" applyAlignment="1">
      <alignment horizontal="right"/>
      <protection/>
    </xf>
    <xf numFmtId="1" fontId="8" fillId="34" borderId="10" xfId="50" applyNumberFormat="1" applyFont="1" applyFill="1" applyBorder="1" applyAlignment="1">
      <alignment horizontal="center"/>
      <protection/>
    </xf>
    <xf numFmtId="1" fontId="8" fillId="33" borderId="10" xfId="50" applyNumberFormat="1" applyFont="1" applyFill="1" applyBorder="1" applyAlignment="1">
      <alignment horizontal="left"/>
      <protection/>
    </xf>
    <xf numFmtId="49" fontId="8" fillId="33" borderId="0" xfId="50" applyNumberFormat="1" applyFont="1" applyFill="1" applyBorder="1" applyAlignment="1">
      <alignment horizontal="center"/>
      <protection/>
    </xf>
    <xf numFmtId="1" fontId="8" fillId="35" borderId="11" xfId="0" applyNumberFormat="1" applyFont="1" applyFill="1" applyBorder="1" applyAlignment="1">
      <alignment horizontal="left" shrinkToFit="1"/>
    </xf>
    <xf numFmtId="1" fontId="8" fillId="33" borderId="10" xfId="50" applyNumberFormat="1" applyFont="1" applyFill="1" applyBorder="1" applyAlignment="1">
      <alignment horizontal="right"/>
      <protection/>
    </xf>
    <xf numFmtId="0" fontId="9" fillId="33" borderId="0" xfId="50" applyFont="1" applyFill="1">
      <alignment/>
      <protection/>
    </xf>
    <xf numFmtId="0" fontId="9" fillId="33" borderId="0" xfId="50" applyFont="1" applyFill="1" applyBorder="1" applyAlignment="1">
      <alignment horizontal="left"/>
      <protection/>
    </xf>
    <xf numFmtId="0" fontId="8" fillId="33" borderId="0" xfId="50" applyFont="1" applyFill="1" applyBorder="1" applyAlignment="1">
      <alignment/>
      <protection/>
    </xf>
    <xf numFmtId="49" fontId="8" fillId="33" borderId="0" xfId="50" applyNumberFormat="1" applyFont="1" applyFill="1" applyBorder="1" applyAlignment="1">
      <alignment horizontal="right"/>
      <protection/>
    </xf>
    <xf numFmtId="49" fontId="8" fillId="33" borderId="0" xfId="50" applyNumberFormat="1" applyFont="1" applyFill="1" applyBorder="1">
      <alignment/>
      <protection/>
    </xf>
    <xf numFmtId="0" fontId="8" fillId="33" borderId="0" xfId="50" applyFont="1" applyFill="1" applyBorder="1">
      <alignment/>
      <protection/>
    </xf>
    <xf numFmtId="0" fontId="21" fillId="34" borderId="0" xfId="50" applyFont="1" applyFill="1">
      <alignment/>
      <protection/>
    </xf>
    <xf numFmtId="0" fontId="21" fillId="34" borderId="0" xfId="50" applyFont="1" applyFill="1" applyAlignment="1">
      <alignment horizontal="center"/>
      <protection/>
    </xf>
    <xf numFmtId="0" fontId="9" fillId="33" borderId="0" xfId="50" applyFont="1" applyFill="1" applyAlignment="1">
      <alignment horizontal="right"/>
      <protection/>
    </xf>
    <xf numFmtId="0" fontId="9" fillId="33" borderId="0" xfId="50" applyFont="1" applyFill="1" applyAlignment="1">
      <alignment horizontal="center"/>
      <protection/>
    </xf>
    <xf numFmtId="0" fontId="9" fillId="33" borderId="0" xfId="50" applyFont="1" applyFill="1" applyAlignment="1">
      <alignment horizontal="left"/>
      <protection/>
    </xf>
    <xf numFmtId="0" fontId="9" fillId="33" borderId="0" xfId="50" applyFont="1" applyFill="1" applyBorder="1">
      <alignment/>
      <protection/>
    </xf>
    <xf numFmtId="0" fontId="8" fillId="33" borderId="0" xfId="50" applyFont="1" applyFill="1">
      <alignment/>
      <protection/>
    </xf>
    <xf numFmtId="0" fontId="8" fillId="33" borderId="0" xfId="50" applyFont="1" applyFill="1" applyAlignment="1">
      <alignment horizontal="center"/>
      <protection/>
    </xf>
    <xf numFmtId="20" fontId="8" fillId="33" borderId="10" xfId="50" applyNumberFormat="1" applyFont="1" applyFill="1" applyBorder="1" applyAlignment="1">
      <alignment horizontal="left"/>
      <protection/>
    </xf>
    <xf numFmtId="0" fontId="8" fillId="33" borderId="0" xfId="50" applyFont="1" applyFill="1" applyBorder="1" applyAlignment="1">
      <alignment horizontal="center" wrapText="1"/>
      <protection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8" fillId="33" borderId="0" xfId="50" applyFont="1" applyFill="1" applyBorder="1" applyAlignment="1">
      <alignment shrinkToFit="1"/>
      <protection/>
    </xf>
    <xf numFmtId="0" fontId="32" fillId="33" borderId="0" xfId="0" applyFont="1" applyFill="1" applyAlignment="1">
      <alignment horizontal="right"/>
    </xf>
    <xf numFmtId="0" fontId="8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20" fontId="8" fillId="0" borderId="0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20" fontId="8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49" fontId="8" fillId="35" borderId="17" xfId="0" applyNumberFormat="1" applyFont="1" applyFill="1" applyBorder="1" applyAlignment="1">
      <alignment horizontal="right"/>
    </xf>
    <xf numFmtId="49" fontId="8" fillId="34" borderId="17" xfId="0" applyNumberFormat="1" applyFont="1" applyFill="1" applyBorder="1" applyAlignment="1">
      <alignment horizontal="center"/>
    </xf>
    <xf numFmtId="49" fontId="8" fillId="35" borderId="17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36" fillId="33" borderId="0" xfId="0" applyFont="1" applyFill="1" applyAlignment="1">
      <alignment/>
    </xf>
    <xf numFmtId="49" fontId="37" fillId="33" borderId="0" xfId="0" applyNumberFormat="1" applyFont="1" applyFill="1" applyAlignment="1">
      <alignment horizontal="right" shrinkToFit="1"/>
    </xf>
    <xf numFmtId="0" fontId="8" fillId="33" borderId="10" xfId="50" applyFont="1" applyFill="1" applyBorder="1">
      <alignment/>
      <protection/>
    </xf>
    <xf numFmtId="1" fontId="28" fillId="0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5" fillId="33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8" fillId="0" borderId="13" xfId="0" applyFont="1" applyBorder="1" applyAlignment="1">
      <alignment horizontal="left" shrinkToFit="1"/>
    </xf>
    <xf numFmtId="0" fontId="25" fillId="33" borderId="10" xfId="0" applyFont="1" applyFill="1" applyBorder="1" applyAlignment="1">
      <alignment horizontal="left" shrinkToFit="1"/>
    </xf>
    <xf numFmtId="49" fontId="28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1" fontId="8" fillId="34" borderId="11" xfId="50" applyNumberFormat="1" applyFont="1" applyFill="1" applyBorder="1" applyAlignment="1">
      <alignment horizontal="center"/>
      <protection/>
    </xf>
    <xf numFmtId="1" fontId="8" fillId="0" borderId="12" xfId="50" applyNumberFormat="1" applyFont="1" applyBorder="1" applyAlignment="1">
      <alignment horizontal="center"/>
      <protection/>
    </xf>
    <xf numFmtId="1" fontId="8" fillId="0" borderId="13" xfId="50" applyNumberFormat="1" applyFont="1" applyBorder="1" applyAlignment="1">
      <alignment horizontal="center"/>
      <protection/>
    </xf>
    <xf numFmtId="0" fontId="13" fillId="35" borderId="11" xfId="0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31" fillId="0" borderId="0" xfId="0" applyFont="1" applyAlignment="1">
      <alignment/>
    </xf>
    <xf numFmtId="49" fontId="4" fillId="33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" fontId="8" fillId="33" borderId="0" xfId="50" applyNumberFormat="1" applyFont="1" applyFill="1" applyBorder="1" applyAlignment="1">
      <alignment horizontal="center"/>
      <protection/>
    </xf>
    <xf numFmtId="0" fontId="9" fillId="33" borderId="0" xfId="50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0" fillId="33" borderId="0" xfId="50" applyFill="1" applyBorder="1" applyAlignment="1">
      <alignment horizontal="center"/>
      <protection/>
    </xf>
    <xf numFmtId="0" fontId="8" fillId="33" borderId="0" xfId="50" applyFont="1" applyFill="1" applyBorder="1" applyAlignment="1">
      <alignment/>
      <protection/>
    </xf>
    <xf numFmtId="0" fontId="9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0" fillId="33" borderId="0" xfId="0" applyFont="1" applyFill="1" applyAlignment="1">
      <alignment/>
    </xf>
    <xf numFmtId="1" fontId="8" fillId="34" borderId="12" xfId="50" applyNumberFormat="1" applyFont="1" applyFill="1" applyBorder="1" applyAlignment="1">
      <alignment horizontal="center"/>
      <protection/>
    </xf>
    <xf numFmtId="1" fontId="8" fillId="34" borderId="13" xfId="50" applyNumberFormat="1" applyFont="1" applyFill="1" applyBorder="1" applyAlignment="1">
      <alignment horizontal="center"/>
      <protection/>
    </xf>
    <xf numFmtId="49" fontId="8" fillId="34" borderId="14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1</xdr:col>
      <xdr:colOff>142875</xdr:colOff>
      <xdr:row>3</xdr:row>
      <xdr:rowOff>95250</xdr:rowOff>
    </xdr:to>
    <xdr:pic>
      <xdr:nvPicPr>
        <xdr:cNvPr id="1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133350</xdr:rowOff>
    </xdr:from>
    <xdr:to>
      <xdr:col>12</xdr:col>
      <xdr:colOff>209550</xdr:colOff>
      <xdr:row>3</xdr:row>
      <xdr:rowOff>76200</xdr:rowOff>
    </xdr:to>
    <xdr:pic>
      <xdr:nvPicPr>
        <xdr:cNvPr id="2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335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46</xdr:row>
      <xdr:rowOff>180975</xdr:rowOff>
    </xdr:from>
    <xdr:to>
      <xdr:col>1</xdr:col>
      <xdr:colOff>200025</xdr:colOff>
      <xdr:row>49</xdr:row>
      <xdr:rowOff>123825</xdr:rowOff>
    </xdr:to>
    <xdr:pic>
      <xdr:nvPicPr>
        <xdr:cNvPr id="3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943975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48</xdr:row>
      <xdr:rowOff>57150</xdr:rowOff>
    </xdr:from>
    <xdr:to>
      <xdr:col>12</xdr:col>
      <xdr:colOff>247650</xdr:colOff>
      <xdr:row>51</xdr:row>
      <xdr:rowOff>0</xdr:rowOff>
    </xdr:to>
    <xdr:pic>
      <xdr:nvPicPr>
        <xdr:cNvPr id="4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20115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95</xdr:row>
      <xdr:rowOff>123825</xdr:rowOff>
    </xdr:from>
    <xdr:to>
      <xdr:col>1</xdr:col>
      <xdr:colOff>276225</xdr:colOff>
      <xdr:row>98</xdr:row>
      <xdr:rowOff>57150</xdr:rowOff>
    </xdr:to>
    <xdr:pic>
      <xdr:nvPicPr>
        <xdr:cNvPr id="5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221325"/>
          <a:ext cx="323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95</xdr:row>
      <xdr:rowOff>171450</xdr:rowOff>
    </xdr:from>
    <xdr:to>
      <xdr:col>12</xdr:col>
      <xdr:colOff>323850</xdr:colOff>
      <xdr:row>98</xdr:row>
      <xdr:rowOff>104775</xdr:rowOff>
    </xdr:to>
    <xdr:pic>
      <xdr:nvPicPr>
        <xdr:cNvPr id="6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8268950"/>
          <a:ext cx="323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143</xdr:row>
      <xdr:rowOff>57150</xdr:rowOff>
    </xdr:from>
    <xdr:to>
      <xdr:col>1</xdr:col>
      <xdr:colOff>333375</xdr:colOff>
      <xdr:row>146</xdr:row>
      <xdr:rowOff>0</xdr:rowOff>
    </xdr:to>
    <xdr:pic>
      <xdr:nvPicPr>
        <xdr:cNvPr id="7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29865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144</xdr:row>
      <xdr:rowOff>0</xdr:rowOff>
    </xdr:from>
    <xdr:to>
      <xdr:col>12</xdr:col>
      <xdr:colOff>276225</xdr:colOff>
      <xdr:row>146</xdr:row>
      <xdr:rowOff>133350</xdr:rowOff>
    </xdr:to>
    <xdr:pic>
      <xdr:nvPicPr>
        <xdr:cNvPr id="8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74320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190</xdr:row>
      <xdr:rowOff>47625</xdr:rowOff>
    </xdr:from>
    <xdr:to>
      <xdr:col>1</xdr:col>
      <xdr:colOff>295275</xdr:colOff>
      <xdr:row>192</xdr:row>
      <xdr:rowOff>180975</xdr:rowOff>
    </xdr:to>
    <xdr:pic>
      <xdr:nvPicPr>
        <xdr:cNvPr id="9" name="Picture 7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242625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15"/>
  <sheetViews>
    <sheetView tabSelected="1" view="pageLayout" zoomScaleNormal="90" workbookViewId="0" topLeftCell="A100">
      <selection activeCell="J9" sqref="J9"/>
    </sheetView>
  </sheetViews>
  <sheetFormatPr defaultColWidth="9.140625" defaultRowHeight="15" customHeight="1"/>
  <cols>
    <col min="1" max="1" width="4.57421875" style="0" customWidth="1"/>
    <col min="2" max="2" width="5.8515625" style="0" customWidth="1"/>
    <col min="3" max="3" width="6.7109375" style="0" customWidth="1"/>
    <col min="4" max="4" width="2.8515625" style="0" customWidth="1"/>
    <col min="5" max="5" width="20.8515625" style="0" customWidth="1"/>
    <col min="6" max="6" width="3.00390625" style="0" customWidth="1"/>
    <col min="7" max="7" width="20.8515625" style="0" customWidth="1"/>
    <col min="8" max="8" width="3.00390625" style="0" customWidth="1"/>
    <col min="9" max="9" width="1.8515625" style="0" customWidth="1"/>
    <col min="10" max="10" width="3.00390625" style="0" customWidth="1"/>
    <col min="11" max="11" width="13.28125" style="0" customWidth="1"/>
    <col min="12" max="12" width="3.7109375" style="0" customWidth="1"/>
    <col min="13" max="13" width="21.7109375" style="0" customWidth="1"/>
    <col min="14" max="14" width="2.57421875" style="0" customWidth="1"/>
    <col min="15" max="15" width="1.421875" style="0" customWidth="1"/>
    <col min="16" max="17" width="2.57421875" style="0" customWidth="1"/>
    <col min="18" max="18" width="1.57421875" style="0" customWidth="1"/>
    <col min="19" max="20" width="2.57421875" style="0" customWidth="1"/>
    <col min="21" max="21" width="1.28515625" style="0" customWidth="1"/>
    <col min="22" max="23" width="2.57421875" style="0" customWidth="1"/>
    <col min="24" max="24" width="1.421875" style="0" customWidth="1"/>
    <col min="25" max="25" width="2.421875" style="0" customWidth="1"/>
    <col min="26" max="26" width="2.57421875" style="0" customWidth="1"/>
    <col min="27" max="27" width="1.421875" style="0" customWidth="1"/>
    <col min="28" max="28" width="2.57421875" style="0" customWidth="1"/>
    <col min="29" max="29" width="1.421875" style="0" customWidth="1"/>
    <col min="30" max="30" width="2.57421875" style="0" customWidth="1"/>
    <col min="31" max="31" width="1.421875" style="0" customWidth="1"/>
    <col min="32" max="32" width="2.57421875" style="0" customWidth="1"/>
    <col min="33" max="33" width="1.421875" style="0" customWidth="1"/>
    <col min="34" max="34" width="3.00390625" style="0" customWidth="1"/>
    <col min="35" max="35" width="1.421875" style="0" customWidth="1"/>
    <col min="36" max="36" width="1.1484375" style="0" customWidth="1"/>
    <col min="37" max="37" width="3.8515625" style="0" customWidth="1"/>
    <col min="38" max="38" width="1.1484375" style="0" customWidth="1"/>
    <col min="39" max="39" width="3.7109375" style="0" customWidth="1"/>
    <col min="40" max="40" width="3.57421875" style="0" customWidth="1"/>
    <col min="41" max="41" width="16.421875" style="0" customWidth="1"/>
    <col min="42" max="42" width="2.8515625" style="0" customWidth="1"/>
    <col min="43" max="43" width="1.421875" style="0" customWidth="1"/>
    <col min="44" max="44" width="3.140625" style="0" customWidth="1"/>
    <col min="45" max="45" width="18.140625" style="0" customWidth="1"/>
    <col min="46" max="46" width="2.7109375" style="0" customWidth="1"/>
    <col min="47" max="47" width="1.28515625" style="0" customWidth="1"/>
    <col min="48" max="48" width="2.7109375" style="0" customWidth="1"/>
    <col min="49" max="49" width="2.57421875" style="0" customWidth="1"/>
    <col min="50" max="50" width="1.1484375" style="0" customWidth="1"/>
    <col min="51" max="51" width="2.7109375" style="0" customWidth="1"/>
    <col min="52" max="52" width="2.57421875" style="0" customWidth="1"/>
    <col min="53" max="53" width="1.28515625" style="0" customWidth="1"/>
    <col min="54" max="55" width="2.7109375" style="0" customWidth="1"/>
    <col min="56" max="56" width="1.28515625" style="0" customWidth="1"/>
    <col min="57" max="58" width="2.7109375" style="0" customWidth="1"/>
    <col min="59" max="59" width="1.28515625" style="0" customWidth="1"/>
    <col min="60" max="60" width="2.7109375" style="0" customWidth="1"/>
    <col min="61" max="61" width="1.28515625" style="0" customWidth="1"/>
    <col min="62" max="62" width="2.8515625" style="0" customWidth="1"/>
    <col min="63" max="63" width="1.28515625" style="0" customWidth="1"/>
    <col min="64" max="64" width="2.8515625" style="0" customWidth="1"/>
    <col min="65" max="65" width="1.28515625" style="0" customWidth="1"/>
    <col min="66" max="66" width="3.28125" style="0" customWidth="1"/>
    <col min="67" max="68" width="1.28515625" style="0" customWidth="1"/>
    <col min="69" max="69" width="4.140625" style="0" customWidth="1"/>
    <col min="70" max="70" width="1.28515625" style="0" customWidth="1"/>
    <col min="71" max="71" width="4.140625" style="0" customWidth="1"/>
  </cols>
  <sheetData>
    <row r="1" spans="1:95" s="62" customFormat="1" ht="15" customHeight="1">
      <c r="A1" s="294"/>
      <c r="B1" s="295"/>
      <c r="C1" s="296" t="s">
        <v>96</v>
      </c>
      <c r="D1" s="297"/>
      <c r="E1" s="297"/>
      <c r="F1" s="297"/>
      <c r="G1" s="297"/>
      <c r="H1" s="297"/>
      <c r="I1" s="297"/>
      <c r="J1" s="297"/>
      <c r="K1" s="4"/>
      <c r="L1" s="3"/>
      <c r="M1" s="298" t="s">
        <v>97</v>
      </c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112"/>
      <c r="AL1" s="112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4"/>
      <c r="AX1" s="113"/>
      <c r="AY1" s="113"/>
      <c r="AZ1" s="114"/>
      <c r="BA1" s="113"/>
      <c r="BB1" s="113"/>
      <c r="BC1" s="114"/>
      <c r="BD1" s="113"/>
      <c r="BE1" s="113"/>
      <c r="BF1" s="114"/>
      <c r="BG1" s="113"/>
      <c r="BH1" s="113"/>
      <c r="BI1" s="114"/>
      <c r="BJ1" s="113"/>
      <c r="BK1" s="120"/>
      <c r="BL1" s="113"/>
      <c r="BM1" s="113"/>
      <c r="BN1" s="113"/>
      <c r="BO1" s="113"/>
      <c r="BP1" s="113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</row>
    <row r="2" spans="1:95" s="62" customFormat="1" ht="15" customHeight="1">
      <c r="A2" s="295"/>
      <c r="B2" s="295"/>
      <c r="C2" s="297"/>
      <c r="D2" s="297"/>
      <c r="E2" s="297"/>
      <c r="F2" s="297"/>
      <c r="G2" s="297"/>
      <c r="H2" s="297"/>
      <c r="I2" s="297"/>
      <c r="J2" s="297"/>
      <c r="K2" s="4"/>
      <c r="L2" s="3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115"/>
      <c r="AL2" s="112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4"/>
      <c r="AX2" s="113"/>
      <c r="AY2" s="113"/>
      <c r="AZ2" s="114"/>
      <c r="BA2" s="113"/>
      <c r="BB2" s="113"/>
      <c r="BC2" s="114"/>
      <c r="BD2" s="113"/>
      <c r="BE2" s="113"/>
      <c r="BF2" s="114"/>
      <c r="BG2" s="113"/>
      <c r="BH2" s="113"/>
      <c r="BI2" s="114"/>
      <c r="BJ2" s="113"/>
      <c r="BK2" s="120"/>
      <c r="BL2" s="113"/>
      <c r="BM2" s="113"/>
      <c r="BN2" s="113"/>
      <c r="BO2" s="113"/>
      <c r="BP2" s="113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s="62" customFormat="1" ht="15" customHeight="1">
      <c r="A3" s="295"/>
      <c r="B3" s="295"/>
      <c r="C3" s="297"/>
      <c r="D3" s="297"/>
      <c r="E3" s="297"/>
      <c r="F3" s="297"/>
      <c r="G3" s="297"/>
      <c r="H3" s="297"/>
      <c r="I3" s="297"/>
      <c r="J3" s="297"/>
      <c r="K3" s="4"/>
      <c r="L3" s="3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115"/>
      <c r="AL3" s="112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4"/>
      <c r="AX3" s="113"/>
      <c r="AY3" s="113"/>
      <c r="AZ3" s="114"/>
      <c r="BA3" s="113"/>
      <c r="BB3" s="113"/>
      <c r="BC3" s="114"/>
      <c r="BD3" s="113"/>
      <c r="BE3" s="113"/>
      <c r="BF3" s="114"/>
      <c r="BG3" s="113"/>
      <c r="BH3" s="113"/>
      <c r="BI3" s="114"/>
      <c r="BJ3" s="113"/>
      <c r="BK3" s="120"/>
      <c r="BL3" s="113"/>
      <c r="BM3" s="113"/>
      <c r="BN3" s="113"/>
      <c r="BO3" s="113"/>
      <c r="BP3" s="113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s="62" customFormat="1" ht="15" customHeight="1">
      <c r="A4" s="295"/>
      <c r="B4" s="295"/>
      <c r="C4" s="75"/>
      <c r="D4" s="76"/>
      <c r="E4" s="77"/>
      <c r="F4" s="76"/>
      <c r="G4" s="223" t="s">
        <v>92</v>
      </c>
      <c r="H4" s="73"/>
      <c r="I4" s="73"/>
      <c r="J4" s="73"/>
      <c r="K4" s="4"/>
      <c r="L4" s="3"/>
      <c r="M4" s="74"/>
      <c r="N4" s="74"/>
      <c r="O4" s="74"/>
      <c r="P4" s="74"/>
      <c r="Q4" s="74"/>
      <c r="R4" s="74"/>
      <c r="S4" s="33"/>
      <c r="T4" s="33"/>
      <c r="U4" s="33"/>
      <c r="V4" s="33"/>
      <c r="W4" s="33"/>
      <c r="X4" s="33"/>
      <c r="Y4" s="33"/>
      <c r="Z4" s="33"/>
      <c r="AA4" s="300" t="s">
        <v>93</v>
      </c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112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4"/>
      <c r="AX4" s="113"/>
      <c r="AY4" s="113"/>
      <c r="AZ4" s="114"/>
      <c r="BA4" s="113"/>
      <c r="BB4" s="113"/>
      <c r="BC4" s="114"/>
      <c r="BD4" s="113"/>
      <c r="BE4" s="113"/>
      <c r="BF4" s="114"/>
      <c r="BG4" s="113"/>
      <c r="BH4" s="113"/>
      <c r="BI4" s="114"/>
      <c r="BJ4" s="113"/>
      <c r="BK4" s="120"/>
      <c r="BL4" s="113"/>
      <c r="BM4" s="113"/>
      <c r="BN4" s="113"/>
      <c r="BO4" s="113"/>
      <c r="BP4" s="113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68" s="20" customFormat="1" ht="15" customHeight="1">
      <c r="A5" s="5"/>
      <c r="B5" s="71"/>
      <c r="C5" s="72"/>
      <c r="D5" s="3"/>
      <c r="E5" s="199"/>
      <c r="F5" s="3"/>
      <c r="G5" s="2"/>
      <c r="H5" s="144"/>
      <c r="I5" s="25"/>
      <c r="J5" s="26"/>
      <c r="K5" s="4"/>
      <c r="L5" s="3"/>
      <c r="M5" s="74"/>
      <c r="N5" s="302"/>
      <c r="O5" s="303"/>
      <c r="P5" s="303"/>
      <c r="Q5" s="303"/>
      <c r="R5" s="303"/>
      <c r="S5" s="303"/>
      <c r="T5" s="303"/>
      <c r="U5" s="303"/>
      <c r="V5" s="303"/>
      <c r="W5" s="303"/>
      <c r="X5" s="74"/>
      <c r="Y5" s="74"/>
      <c r="Z5" s="74"/>
      <c r="AA5" s="74"/>
      <c r="AB5" s="74"/>
      <c r="AC5" s="115"/>
      <c r="AD5" s="115"/>
      <c r="AE5" s="115"/>
      <c r="AF5" s="115"/>
      <c r="AG5" s="115"/>
      <c r="AH5" s="115"/>
      <c r="AI5" s="115"/>
      <c r="AJ5" s="115"/>
      <c r="AK5" s="115"/>
      <c r="AL5" s="112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16"/>
      <c r="AY5" s="116"/>
      <c r="AZ5" s="117"/>
      <c r="BA5" s="116"/>
      <c r="BB5" s="116"/>
      <c r="BC5" s="117"/>
      <c r="BD5" s="116"/>
      <c r="BE5" s="116"/>
      <c r="BF5" s="117"/>
      <c r="BG5" s="116"/>
      <c r="BH5" s="116"/>
      <c r="BI5" s="117"/>
      <c r="BJ5" s="116"/>
      <c r="BK5" s="143"/>
      <c r="BL5" s="116"/>
      <c r="BM5" s="116"/>
      <c r="BN5" s="116"/>
      <c r="BO5" s="116"/>
      <c r="BP5" s="116"/>
    </row>
    <row r="6" s="1" customFormat="1" ht="15" customHeight="1" thickBot="1">
      <c r="A6" s="162"/>
    </row>
    <row r="7" spans="1:115" ht="15" customHeight="1" thickBot="1" thickTop="1">
      <c r="A7" s="163" t="s">
        <v>14</v>
      </c>
      <c r="B7" s="164" t="s">
        <v>10</v>
      </c>
      <c r="C7" s="165" t="s">
        <v>24</v>
      </c>
      <c r="D7" s="166" t="s">
        <v>13</v>
      </c>
      <c r="E7" s="167" t="s">
        <v>4</v>
      </c>
      <c r="F7" s="166" t="s">
        <v>13</v>
      </c>
      <c r="G7" s="167" t="s">
        <v>4</v>
      </c>
      <c r="H7" s="288" t="s">
        <v>5</v>
      </c>
      <c r="I7" s="289"/>
      <c r="J7" s="290"/>
      <c r="K7" s="168"/>
      <c r="L7" s="108" t="s">
        <v>13</v>
      </c>
      <c r="M7" s="108" t="s">
        <v>0</v>
      </c>
      <c r="N7" s="278">
        <f>L8</f>
        <v>1</v>
      </c>
      <c r="O7" s="282"/>
      <c r="P7" s="283"/>
      <c r="Q7" s="278">
        <f>L9</f>
        <v>2</v>
      </c>
      <c r="R7" s="282"/>
      <c r="S7" s="283"/>
      <c r="T7" s="278">
        <f>L10</f>
        <v>3</v>
      </c>
      <c r="U7" s="282"/>
      <c r="V7" s="283"/>
      <c r="W7" s="278">
        <f>L11</f>
        <v>4</v>
      </c>
      <c r="X7" s="282"/>
      <c r="Y7" s="283"/>
      <c r="Z7" s="278">
        <f>L12</f>
        <v>5</v>
      </c>
      <c r="AA7" s="282"/>
      <c r="AB7" s="282"/>
      <c r="AC7" s="278" t="s">
        <v>18</v>
      </c>
      <c r="AD7" s="284"/>
      <c r="AE7" s="284"/>
      <c r="AF7" s="284"/>
      <c r="AG7" s="284"/>
      <c r="AH7" s="284"/>
      <c r="AI7" s="285"/>
      <c r="AJ7" s="278" t="s">
        <v>15</v>
      </c>
      <c r="AK7" s="279"/>
      <c r="AL7" s="280"/>
      <c r="AM7" s="106" t="s">
        <v>16</v>
      </c>
      <c r="AN7" s="9"/>
      <c r="AO7" s="9"/>
      <c r="AP7" s="9"/>
      <c r="AQ7" s="9"/>
      <c r="AR7" s="64" t="str">
        <f aca="true" t="shared" si="0" ref="AR7:AV19">L7</f>
        <v>Nr</v>
      </c>
      <c r="AS7" s="107" t="str">
        <f t="shared" si="0"/>
        <v>Grupp 1</v>
      </c>
      <c r="AT7" s="291">
        <f t="shared" si="0"/>
        <v>1</v>
      </c>
      <c r="AU7" s="292"/>
      <c r="AV7" s="293"/>
      <c r="AW7" s="291">
        <f aca="true" t="shared" si="1" ref="AW7:AY19">Q7</f>
        <v>2</v>
      </c>
      <c r="AX7" s="292"/>
      <c r="AY7" s="293"/>
      <c r="AZ7" s="291">
        <f aca="true" t="shared" si="2" ref="AZ7:AZ19">T7</f>
        <v>3</v>
      </c>
      <c r="BA7" s="292"/>
      <c r="BB7" s="293"/>
      <c r="BC7" s="291">
        <f aca="true" t="shared" si="3" ref="BC7:BE19">W7</f>
        <v>4</v>
      </c>
      <c r="BD7" s="292"/>
      <c r="BE7" s="293"/>
      <c r="BF7" s="291">
        <f aca="true" t="shared" si="4" ref="BF7:BH19">Z7</f>
        <v>5</v>
      </c>
      <c r="BG7" s="292"/>
      <c r="BH7" s="293"/>
      <c r="BI7" s="304" t="str">
        <f>AC7</f>
        <v>Målskillnad</v>
      </c>
      <c r="BJ7" s="305"/>
      <c r="BK7" s="305"/>
      <c r="BL7" s="305"/>
      <c r="BM7" s="305"/>
      <c r="BN7" s="305"/>
      <c r="BO7" s="306"/>
      <c r="BP7" s="304" t="str">
        <f>AJ7</f>
        <v>Poäng</v>
      </c>
      <c r="BQ7" s="307"/>
      <c r="BR7" s="308"/>
      <c r="BS7" s="101" t="str">
        <f aca="true" t="shared" si="5" ref="BS7:BS19">AM7</f>
        <v>Plac</v>
      </c>
      <c r="BT7" s="145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7"/>
      <c r="CV7" s="7"/>
      <c r="CW7" s="7"/>
      <c r="CX7" s="7"/>
      <c r="CY7" s="7"/>
      <c r="CZ7" s="7"/>
      <c r="DA7" s="7"/>
      <c r="DB7" s="7"/>
      <c r="DC7" s="7"/>
      <c r="DD7" s="88"/>
      <c r="DE7" s="88" t="s">
        <v>15</v>
      </c>
      <c r="DF7" s="88" t="s">
        <v>19</v>
      </c>
      <c r="DG7" s="88" t="s">
        <v>20</v>
      </c>
      <c r="DH7" s="88" t="s">
        <v>21</v>
      </c>
      <c r="DI7" s="88" t="s">
        <v>22</v>
      </c>
      <c r="DJ7" s="88" t="s">
        <v>23</v>
      </c>
      <c r="DK7" s="87"/>
    </row>
    <row r="8" spans="1:115" ht="15" customHeight="1" thickBot="1" thickTop="1">
      <c r="A8" s="169">
        <v>0.3333333333333333</v>
      </c>
      <c r="B8" s="164">
        <v>150</v>
      </c>
      <c r="C8" s="170" t="s">
        <v>6</v>
      </c>
      <c r="D8" s="171">
        <f>L8</f>
        <v>1</v>
      </c>
      <c r="E8" s="172" t="str">
        <f>M8</f>
        <v>Gerdskens BK Svart</v>
      </c>
      <c r="F8" s="171">
        <f>L9</f>
        <v>2</v>
      </c>
      <c r="G8" s="172" t="str">
        <f>M9</f>
        <v>Stora Mellby/Sollebrunn</v>
      </c>
      <c r="H8" s="173">
        <v>0</v>
      </c>
      <c r="I8" s="174" t="s">
        <v>17</v>
      </c>
      <c r="J8" s="175">
        <v>0</v>
      </c>
      <c r="K8" s="176"/>
      <c r="L8" s="11">
        <v>1</v>
      </c>
      <c r="M8" s="224" t="s">
        <v>90</v>
      </c>
      <c r="N8" s="83" t="s">
        <v>17</v>
      </c>
      <c r="O8" s="84"/>
      <c r="P8" s="85" t="s">
        <v>17</v>
      </c>
      <c r="Q8" s="89">
        <f>H8</f>
        <v>0</v>
      </c>
      <c r="R8" s="104" t="s">
        <v>17</v>
      </c>
      <c r="S8" s="90">
        <f>J8</f>
        <v>0</v>
      </c>
      <c r="T8" s="79">
        <f>H18</f>
        <v>0</v>
      </c>
      <c r="U8" s="99" t="s">
        <v>17</v>
      </c>
      <c r="V8" s="63">
        <f>J18</f>
        <v>0</v>
      </c>
      <c r="W8" s="79">
        <f>H24</f>
        <v>0</v>
      </c>
      <c r="X8" s="104" t="s">
        <v>17</v>
      </c>
      <c r="Y8" s="63">
        <f>J24</f>
        <v>0</v>
      </c>
      <c r="Z8" s="79">
        <f>J12</f>
        <v>0</v>
      </c>
      <c r="AA8" s="104" t="s">
        <v>17</v>
      </c>
      <c r="AB8" s="177">
        <f>H12</f>
        <v>0</v>
      </c>
      <c r="AC8" s="275"/>
      <c r="AD8" s="38">
        <f>SUM(Q8,T8,W8,Z8)</f>
        <v>0</v>
      </c>
      <c r="AE8" s="27" t="s">
        <v>17</v>
      </c>
      <c r="AF8" s="60">
        <f>SUM(S8,V8,Y8,AB8)</f>
        <v>0</v>
      </c>
      <c r="AG8" s="275"/>
      <c r="AH8" s="38">
        <f>SUM(AD8-AF8)</f>
        <v>0</v>
      </c>
      <c r="AI8" s="275"/>
      <c r="AJ8" s="275"/>
      <c r="AK8" s="37">
        <f>SUM(DF8:DJ8)</f>
        <v>4</v>
      </c>
      <c r="AL8" s="275"/>
      <c r="AM8" s="12"/>
      <c r="AN8" s="9"/>
      <c r="AO8" s="9"/>
      <c r="AP8" s="9"/>
      <c r="AQ8" s="9"/>
      <c r="AR8" s="12">
        <f t="shared" si="0"/>
        <v>1</v>
      </c>
      <c r="AS8" s="18" t="str">
        <f t="shared" si="0"/>
        <v>Gerdskens BK Svart</v>
      </c>
      <c r="AT8" s="309" t="str">
        <f t="shared" si="0"/>
        <v>-</v>
      </c>
      <c r="AU8" s="310"/>
      <c r="AV8" s="311"/>
      <c r="AW8" s="39">
        <f t="shared" si="1"/>
        <v>0</v>
      </c>
      <c r="AX8" s="55" t="str">
        <f>R8</f>
        <v>-</v>
      </c>
      <c r="AY8" s="40">
        <f>S8</f>
        <v>0</v>
      </c>
      <c r="AZ8" s="39">
        <f t="shared" si="2"/>
        <v>0</v>
      </c>
      <c r="BA8" s="55" t="str">
        <f>U8</f>
        <v>-</v>
      </c>
      <c r="BB8" s="40">
        <f>V8</f>
        <v>0</v>
      </c>
      <c r="BC8" s="39">
        <f t="shared" si="3"/>
        <v>0</v>
      </c>
      <c r="BD8" s="55" t="str">
        <f t="shared" si="3"/>
        <v>-</v>
      </c>
      <c r="BE8" s="40">
        <f t="shared" si="3"/>
        <v>0</v>
      </c>
      <c r="BF8" s="39">
        <f t="shared" si="4"/>
        <v>0</v>
      </c>
      <c r="BG8" s="55" t="str">
        <f t="shared" si="4"/>
        <v>-</v>
      </c>
      <c r="BH8" s="40">
        <f t="shared" si="4"/>
        <v>0</v>
      </c>
      <c r="BI8" s="312">
        <f>AC8</f>
        <v>0</v>
      </c>
      <c r="BJ8" s="110">
        <f aca="true" t="shared" si="6" ref="BJ8:BN12">AD8</f>
        <v>0</v>
      </c>
      <c r="BK8" s="105" t="str">
        <f t="shared" si="6"/>
        <v>-</v>
      </c>
      <c r="BL8" s="111">
        <f t="shared" si="6"/>
        <v>0</v>
      </c>
      <c r="BM8" s="312"/>
      <c r="BN8" s="110">
        <f t="shared" si="6"/>
        <v>0</v>
      </c>
      <c r="BO8" s="312"/>
      <c r="BP8" s="275"/>
      <c r="BQ8" s="37">
        <f>AK8</f>
        <v>4</v>
      </c>
      <c r="BR8" s="275"/>
      <c r="BS8" s="12">
        <f t="shared" si="5"/>
        <v>0</v>
      </c>
      <c r="BT8" s="13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7"/>
      <c r="CV8" s="7"/>
      <c r="CW8" s="7"/>
      <c r="CX8" s="7"/>
      <c r="CY8" s="7"/>
      <c r="CZ8" s="7"/>
      <c r="DA8" s="7"/>
      <c r="DB8" s="7"/>
      <c r="DC8" s="7"/>
      <c r="DD8" s="88"/>
      <c r="DE8" s="87"/>
      <c r="DF8" s="88">
        <f>IF(N8="-",0,IF(N8&gt;P8,3,IF(N8=P8,1,0)))</f>
        <v>0</v>
      </c>
      <c r="DG8" s="88">
        <f>IF(Q8="-",0,IF(Q8&gt;S8,3,IF(Q8=S8,1,0)))</f>
        <v>1</v>
      </c>
      <c r="DH8" s="88">
        <f>IF(T8="-",0,IF(T8&gt;V8,3,IF(T8=V8,1,0)))</f>
        <v>1</v>
      </c>
      <c r="DI8" s="88">
        <f>IF(W8="-",0,IF(W8&gt;Y8,3,IF(W8=Y8,1,0)))</f>
        <v>1</v>
      </c>
      <c r="DJ8" s="88">
        <f>IF(Z8="-",0,IF(Z8&gt;AB8,3,IF(Z8=AB8,1,0)))</f>
        <v>1</v>
      </c>
      <c r="DK8" s="87"/>
    </row>
    <row r="9" spans="1:115" ht="15" customHeight="1" thickBot="1" thickTop="1">
      <c r="A9" s="169">
        <v>0.34375</v>
      </c>
      <c r="B9" s="164">
        <v>151</v>
      </c>
      <c r="C9" s="170" t="s">
        <v>7</v>
      </c>
      <c r="D9" s="171">
        <f>L15</f>
        <v>6</v>
      </c>
      <c r="E9" s="172" t="str">
        <f>M15</f>
        <v>Hestrafors IF</v>
      </c>
      <c r="F9" s="171">
        <f>L16</f>
        <v>7</v>
      </c>
      <c r="G9" s="172" t="str">
        <f>M16</f>
        <v>Skoftebyns IF 1</v>
      </c>
      <c r="H9" s="178">
        <v>0</v>
      </c>
      <c r="I9" s="174" t="s">
        <v>17</v>
      </c>
      <c r="J9" s="175">
        <v>0</v>
      </c>
      <c r="K9" s="176"/>
      <c r="L9" s="11">
        <v>2</v>
      </c>
      <c r="M9" s="224" t="s">
        <v>102</v>
      </c>
      <c r="N9" s="89">
        <f>J8</f>
        <v>0</v>
      </c>
      <c r="O9" s="104" t="s">
        <v>17</v>
      </c>
      <c r="P9" s="90">
        <f>H8</f>
        <v>0</v>
      </c>
      <c r="Q9" s="83" t="s">
        <v>17</v>
      </c>
      <c r="R9" s="84"/>
      <c r="S9" s="85" t="s">
        <v>17</v>
      </c>
      <c r="T9" s="79">
        <f>H14</f>
        <v>0</v>
      </c>
      <c r="U9" s="104" t="s">
        <v>17</v>
      </c>
      <c r="V9" s="63">
        <f>J14</f>
        <v>0</v>
      </c>
      <c r="W9" s="79">
        <f>J20</f>
        <v>0</v>
      </c>
      <c r="X9" s="104" t="s">
        <v>17</v>
      </c>
      <c r="Y9" s="63">
        <f>H20</f>
        <v>0</v>
      </c>
      <c r="Z9" s="79">
        <f>H26</f>
        <v>0</v>
      </c>
      <c r="AA9" s="104" t="s">
        <v>17</v>
      </c>
      <c r="AB9" s="177">
        <f>J26</f>
        <v>0</v>
      </c>
      <c r="AC9" s="276"/>
      <c r="AD9" s="58">
        <f>SUM(N9,T9,W9,Z9)</f>
        <v>0</v>
      </c>
      <c r="AE9" s="27" t="s">
        <v>17</v>
      </c>
      <c r="AF9" s="59">
        <f>SUM(P9,V9,Y9,AB9)</f>
        <v>0</v>
      </c>
      <c r="AG9" s="276"/>
      <c r="AH9" s="38">
        <f>SUM(AD9-AF9)</f>
        <v>0</v>
      </c>
      <c r="AI9" s="276"/>
      <c r="AJ9" s="276"/>
      <c r="AK9" s="37">
        <f>SUM(DF9:DJ9)</f>
        <v>4</v>
      </c>
      <c r="AL9" s="276"/>
      <c r="AM9" s="12"/>
      <c r="AN9" s="9"/>
      <c r="AO9" s="9"/>
      <c r="AP9" s="9"/>
      <c r="AQ9" s="9"/>
      <c r="AR9" s="12">
        <f t="shared" si="0"/>
        <v>2</v>
      </c>
      <c r="AS9" s="18" t="str">
        <f t="shared" si="0"/>
        <v>Stora Mellby/Sollebrunn</v>
      </c>
      <c r="AT9" s="39">
        <f t="shared" si="0"/>
        <v>0</v>
      </c>
      <c r="AU9" s="27" t="str">
        <f t="shared" si="0"/>
        <v>-</v>
      </c>
      <c r="AV9" s="40">
        <f t="shared" si="0"/>
        <v>0</v>
      </c>
      <c r="AW9" s="309" t="str">
        <f t="shared" si="1"/>
        <v>-</v>
      </c>
      <c r="AX9" s="310"/>
      <c r="AY9" s="311"/>
      <c r="AZ9" s="39">
        <f t="shared" si="2"/>
        <v>0</v>
      </c>
      <c r="BA9" s="55" t="str">
        <f>U9</f>
        <v>-</v>
      </c>
      <c r="BB9" s="40">
        <f>V9</f>
        <v>0</v>
      </c>
      <c r="BC9" s="39">
        <f t="shared" si="3"/>
        <v>0</v>
      </c>
      <c r="BD9" s="55" t="str">
        <f t="shared" si="3"/>
        <v>-</v>
      </c>
      <c r="BE9" s="40">
        <f t="shared" si="3"/>
        <v>0</v>
      </c>
      <c r="BF9" s="39">
        <f t="shared" si="4"/>
        <v>0</v>
      </c>
      <c r="BG9" s="55" t="str">
        <f t="shared" si="4"/>
        <v>-</v>
      </c>
      <c r="BH9" s="40">
        <f t="shared" si="4"/>
        <v>0</v>
      </c>
      <c r="BI9" s="313"/>
      <c r="BJ9" s="110">
        <f t="shared" si="6"/>
        <v>0</v>
      </c>
      <c r="BK9" s="105" t="str">
        <f t="shared" si="6"/>
        <v>-</v>
      </c>
      <c r="BL9" s="111">
        <f t="shared" si="6"/>
        <v>0</v>
      </c>
      <c r="BM9" s="313"/>
      <c r="BN9" s="110">
        <f>AH9</f>
        <v>0</v>
      </c>
      <c r="BO9" s="313"/>
      <c r="BP9" s="276"/>
      <c r="BQ9" s="37">
        <f>AK9</f>
        <v>4</v>
      </c>
      <c r="BR9" s="276"/>
      <c r="BS9" s="12">
        <f t="shared" si="5"/>
        <v>0</v>
      </c>
      <c r="BT9" s="13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7"/>
      <c r="CV9" s="7"/>
      <c r="CW9" s="7"/>
      <c r="CX9" s="7"/>
      <c r="CY9" s="7"/>
      <c r="CZ9" s="7"/>
      <c r="DA9" s="7"/>
      <c r="DB9" s="7"/>
      <c r="DC9" s="7"/>
      <c r="DD9" s="88"/>
      <c r="DE9" s="87"/>
      <c r="DF9" s="88">
        <f>IF(N9="-",0,IF(N9&gt;P9,3,IF(N9=P9,1,0)))</f>
        <v>1</v>
      </c>
      <c r="DG9" s="88">
        <f>IF(Q9="-",0,IF(Q9&gt;S9,3,IF(Q9=S9,1,0)))</f>
        <v>0</v>
      </c>
      <c r="DH9" s="88">
        <f>IF(T9="-",0,IF(T9&gt;V9,3,IF(T9=V9,1,0)))</f>
        <v>1</v>
      </c>
      <c r="DI9" s="88">
        <f>IF(W9="-",0,IF(W9&gt;Y9,3,IF(W9=Y9,1,0)))</f>
        <v>1</v>
      </c>
      <c r="DJ9" s="88">
        <f>IF(Z9="-",0,IF(Z9&gt;AB9,3,IF(Z9=AB9,1,0)))</f>
        <v>1</v>
      </c>
      <c r="DK9" s="87"/>
    </row>
    <row r="10" spans="1:115" ht="15" customHeight="1" thickBot="1" thickTop="1">
      <c r="A10" s="169">
        <v>0.3541666666666667</v>
      </c>
      <c r="B10" s="164">
        <v>152</v>
      </c>
      <c r="C10" s="170" t="s">
        <v>6</v>
      </c>
      <c r="D10" s="171">
        <f>L10</f>
        <v>3</v>
      </c>
      <c r="E10" s="172" t="str">
        <f>M10</f>
        <v>Partille IF</v>
      </c>
      <c r="F10" s="171">
        <f>L11</f>
        <v>4</v>
      </c>
      <c r="G10" s="172" t="str">
        <f>M11</f>
        <v>Azalea BK 1</v>
      </c>
      <c r="H10" s="178">
        <v>0</v>
      </c>
      <c r="I10" s="174" t="s">
        <v>17</v>
      </c>
      <c r="J10" s="175">
        <v>0</v>
      </c>
      <c r="K10" s="176"/>
      <c r="L10" s="11">
        <v>3</v>
      </c>
      <c r="M10" s="224" t="s">
        <v>103</v>
      </c>
      <c r="N10" s="79">
        <f>J18</f>
        <v>0</v>
      </c>
      <c r="O10" s="104" t="s">
        <v>17</v>
      </c>
      <c r="P10" s="63">
        <f>H18</f>
        <v>0</v>
      </c>
      <c r="Q10" s="79">
        <f>J14</f>
        <v>0</v>
      </c>
      <c r="R10" s="104" t="s">
        <v>17</v>
      </c>
      <c r="S10" s="63">
        <f>H14</f>
        <v>0</v>
      </c>
      <c r="T10" s="83" t="s">
        <v>17</v>
      </c>
      <c r="U10" s="84"/>
      <c r="V10" s="85" t="s">
        <v>17</v>
      </c>
      <c r="W10" s="79">
        <f>H10</f>
        <v>0</v>
      </c>
      <c r="X10" s="104" t="s">
        <v>17</v>
      </c>
      <c r="Y10" s="63">
        <f>J10</f>
        <v>0</v>
      </c>
      <c r="Z10" s="79">
        <f>J22</f>
        <v>0</v>
      </c>
      <c r="AA10" s="104" t="s">
        <v>17</v>
      </c>
      <c r="AB10" s="177">
        <f>H22</f>
        <v>0</v>
      </c>
      <c r="AC10" s="276"/>
      <c r="AD10" s="58">
        <f>SUM(N10,Q10,W10,Z10)</f>
        <v>0</v>
      </c>
      <c r="AE10" s="27" t="s">
        <v>17</v>
      </c>
      <c r="AF10" s="59">
        <f>SUM(P10,S10,Y10,AB10)</f>
        <v>0</v>
      </c>
      <c r="AG10" s="276"/>
      <c r="AH10" s="38">
        <f>SUM(AD10-AF10)</f>
        <v>0</v>
      </c>
      <c r="AI10" s="276"/>
      <c r="AJ10" s="276"/>
      <c r="AK10" s="37">
        <f>SUM(DF10:DJ10)</f>
        <v>4</v>
      </c>
      <c r="AL10" s="276"/>
      <c r="AM10" s="12"/>
      <c r="AN10" s="9"/>
      <c r="AO10" s="9"/>
      <c r="AP10" s="9"/>
      <c r="AQ10" s="9"/>
      <c r="AR10" s="12">
        <f t="shared" si="0"/>
        <v>3</v>
      </c>
      <c r="AS10" s="18" t="str">
        <f t="shared" si="0"/>
        <v>Partille IF</v>
      </c>
      <c r="AT10" s="39">
        <f t="shared" si="0"/>
        <v>0</v>
      </c>
      <c r="AU10" s="27" t="str">
        <f t="shared" si="0"/>
        <v>-</v>
      </c>
      <c r="AV10" s="40">
        <f t="shared" si="0"/>
        <v>0</v>
      </c>
      <c r="AW10" s="39">
        <f t="shared" si="1"/>
        <v>0</v>
      </c>
      <c r="AX10" s="55" t="str">
        <f t="shared" si="1"/>
        <v>-</v>
      </c>
      <c r="AY10" s="40">
        <f t="shared" si="1"/>
        <v>0</v>
      </c>
      <c r="AZ10" s="309" t="str">
        <f t="shared" si="2"/>
        <v>-</v>
      </c>
      <c r="BA10" s="310"/>
      <c r="BB10" s="311"/>
      <c r="BC10" s="39">
        <f t="shared" si="3"/>
        <v>0</v>
      </c>
      <c r="BD10" s="55" t="str">
        <f t="shared" si="3"/>
        <v>-</v>
      </c>
      <c r="BE10" s="40">
        <f t="shared" si="3"/>
        <v>0</v>
      </c>
      <c r="BF10" s="39">
        <f t="shared" si="4"/>
        <v>0</v>
      </c>
      <c r="BG10" s="55" t="str">
        <f t="shared" si="4"/>
        <v>-</v>
      </c>
      <c r="BH10" s="40">
        <f t="shared" si="4"/>
        <v>0</v>
      </c>
      <c r="BI10" s="313"/>
      <c r="BJ10" s="110">
        <f t="shared" si="6"/>
        <v>0</v>
      </c>
      <c r="BK10" s="105" t="str">
        <f t="shared" si="6"/>
        <v>-</v>
      </c>
      <c r="BL10" s="111">
        <f t="shared" si="6"/>
        <v>0</v>
      </c>
      <c r="BM10" s="313"/>
      <c r="BN10" s="110">
        <f>AH10</f>
        <v>0</v>
      </c>
      <c r="BO10" s="313"/>
      <c r="BP10" s="276"/>
      <c r="BQ10" s="37">
        <f>AK10</f>
        <v>4</v>
      </c>
      <c r="BR10" s="276"/>
      <c r="BS10" s="12">
        <f t="shared" si="5"/>
        <v>0</v>
      </c>
      <c r="BT10" s="13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7"/>
      <c r="CV10" s="7"/>
      <c r="CW10" s="7"/>
      <c r="CX10" s="7"/>
      <c r="CY10" s="7"/>
      <c r="CZ10" s="7"/>
      <c r="DA10" s="7"/>
      <c r="DB10" s="7"/>
      <c r="DC10" s="7"/>
      <c r="DD10" s="88"/>
      <c r="DE10" s="87"/>
      <c r="DF10" s="88">
        <f>IF(N10="-",0,IF(N10&gt;P10,3,IF(N10=P10,1,0)))</f>
        <v>1</v>
      </c>
      <c r="DG10" s="88">
        <f>IF(Q10="-",0,IF(Q10&gt;S10,3,IF(Q10=S10,1,0)))</f>
        <v>1</v>
      </c>
      <c r="DH10" s="88">
        <f>IF(T10="-",0,IF(T10&gt;V10,3,IF(T10=V10,1,0)))</f>
        <v>0</v>
      </c>
      <c r="DI10" s="88">
        <f>IF(W10="-",0,IF(W10&gt;Y10,3,IF(W10=Y10,1,0)))</f>
        <v>1</v>
      </c>
      <c r="DJ10" s="88">
        <f>IF(Z10="-",0,IF(Z10&gt;AB10,3,IF(Z10=AB10,1,0)))</f>
        <v>1</v>
      </c>
      <c r="DK10" s="87"/>
    </row>
    <row r="11" spans="1:115" ht="15" customHeight="1" thickBot="1" thickTop="1">
      <c r="A11" s="169">
        <v>0.3645833333333333</v>
      </c>
      <c r="B11" s="164">
        <v>153</v>
      </c>
      <c r="C11" s="170" t="s">
        <v>7</v>
      </c>
      <c r="D11" s="171">
        <f>L17</f>
        <v>8</v>
      </c>
      <c r="E11" s="172" t="str">
        <f>M17</f>
        <v>Norrby IF</v>
      </c>
      <c r="F11" s="171">
        <f>L18</f>
        <v>9</v>
      </c>
      <c r="G11" s="172" t="str">
        <f>M18</f>
        <v>Gerdskens BK Gul</v>
      </c>
      <c r="H11" s="178">
        <v>0</v>
      </c>
      <c r="I11" s="174" t="s">
        <v>17</v>
      </c>
      <c r="J11" s="175">
        <v>0</v>
      </c>
      <c r="K11" s="176"/>
      <c r="L11" s="11">
        <v>4</v>
      </c>
      <c r="M11" s="224" t="s">
        <v>104</v>
      </c>
      <c r="N11" s="79">
        <f>J24</f>
        <v>0</v>
      </c>
      <c r="O11" s="104" t="s">
        <v>17</v>
      </c>
      <c r="P11" s="63">
        <f>H24</f>
        <v>0</v>
      </c>
      <c r="Q11" s="79">
        <f>H20</f>
        <v>0</v>
      </c>
      <c r="R11" s="104" t="s">
        <v>17</v>
      </c>
      <c r="S11" s="63">
        <f>J20</f>
        <v>0</v>
      </c>
      <c r="T11" s="79">
        <f>J10</f>
        <v>0</v>
      </c>
      <c r="U11" s="104" t="s">
        <v>17</v>
      </c>
      <c r="V11" s="63">
        <f>H10</f>
        <v>0</v>
      </c>
      <c r="W11" s="83" t="s">
        <v>17</v>
      </c>
      <c r="X11" s="84"/>
      <c r="Y11" s="85" t="s">
        <v>17</v>
      </c>
      <c r="Z11" s="79">
        <f>H16</f>
        <v>0</v>
      </c>
      <c r="AA11" s="104" t="s">
        <v>17</v>
      </c>
      <c r="AB11" s="177">
        <f>J16</f>
        <v>0</v>
      </c>
      <c r="AC11" s="276"/>
      <c r="AD11" s="58">
        <f>SUM(N11,Q11,T11,Z11)</f>
        <v>0</v>
      </c>
      <c r="AE11" s="27" t="s">
        <v>17</v>
      </c>
      <c r="AF11" s="59">
        <f>SUM(P11,S11,V11,AB11)</f>
        <v>0</v>
      </c>
      <c r="AG11" s="276"/>
      <c r="AH11" s="38">
        <f>SUM(AD11-AF11)</f>
        <v>0</v>
      </c>
      <c r="AI11" s="276"/>
      <c r="AJ11" s="276"/>
      <c r="AK11" s="37">
        <f>SUM(DF11:DJ11)</f>
        <v>4</v>
      </c>
      <c r="AL11" s="276"/>
      <c r="AM11" s="12"/>
      <c r="AN11" s="9"/>
      <c r="AO11" s="9"/>
      <c r="AP11" s="9"/>
      <c r="AQ11" s="9"/>
      <c r="AR11" s="12">
        <f t="shared" si="0"/>
        <v>4</v>
      </c>
      <c r="AS11" s="18" t="str">
        <f t="shared" si="0"/>
        <v>Azalea BK 1</v>
      </c>
      <c r="AT11" s="39">
        <f t="shared" si="0"/>
        <v>0</v>
      </c>
      <c r="AU11" s="27" t="str">
        <f t="shared" si="0"/>
        <v>-</v>
      </c>
      <c r="AV11" s="40">
        <f t="shared" si="0"/>
        <v>0</v>
      </c>
      <c r="AW11" s="39">
        <f t="shared" si="1"/>
        <v>0</v>
      </c>
      <c r="AX11" s="55" t="str">
        <f t="shared" si="1"/>
        <v>-</v>
      </c>
      <c r="AY11" s="40">
        <f t="shared" si="1"/>
        <v>0</v>
      </c>
      <c r="AZ11" s="39">
        <f t="shared" si="2"/>
        <v>0</v>
      </c>
      <c r="BA11" s="55" t="str">
        <f>U11</f>
        <v>-</v>
      </c>
      <c r="BB11" s="40">
        <f>V11</f>
        <v>0</v>
      </c>
      <c r="BC11" s="309" t="str">
        <f t="shared" si="3"/>
        <v>-</v>
      </c>
      <c r="BD11" s="310"/>
      <c r="BE11" s="311"/>
      <c r="BF11" s="39">
        <f t="shared" si="4"/>
        <v>0</v>
      </c>
      <c r="BG11" s="55" t="str">
        <f t="shared" si="4"/>
        <v>-</v>
      </c>
      <c r="BH11" s="40">
        <f t="shared" si="4"/>
        <v>0</v>
      </c>
      <c r="BI11" s="313"/>
      <c r="BJ11" s="110">
        <f t="shared" si="6"/>
        <v>0</v>
      </c>
      <c r="BK11" s="105" t="str">
        <f t="shared" si="6"/>
        <v>-</v>
      </c>
      <c r="BL11" s="111">
        <f t="shared" si="6"/>
        <v>0</v>
      </c>
      <c r="BM11" s="313"/>
      <c r="BN11" s="110">
        <f>AH11</f>
        <v>0</v>
      </c>
      <c r="BO11" s="313"/>
      <c r="BP11" s="276"/>
      <c r="BQ11" s="37">
        <f>AK11</f>
        <v>4</v>
      </c>
      <c r="BR11" s="276"/>
      <c r="BS11" s="12">
        <f t="shared" si="5"/>
        <v>0</v>
      </c>
      <c r="BT11" s="13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7"/>
      <c r="CV11" s="7"/>
      <c r="CW11" s="7"/>
      <c r="CX11" s="7"/>
      <c r="CY11" s="7"/>
      <c r="CZ11" s="7"/>
      <c r="DA11" s="7"/>
      <c r="DB11" s="7"/>
      <c r="DC11" s="7"/>
      <c r="DD11" s="88"/>
      <c r="DE11" s="87"/>
      <c r="DF11" s="88">
        <f>IF(N11="-",0,IF(N11&gt;P11,3,IF(N11=P11,1,0)))</f>
        <v>1</v>
      </c>
      <c r="DG11" s="88">
        <f>IF(Q11="-",0,IF(Q11&gt;S11,3,IF(Q11=S11,1,0)))</f>
        <v>1</v>
      </c>
      <c r="DH11" s="88">
        <f>IF(T11="-",0,IF(T11&gt;V11,3,IF(T11=V11,1,0)))</f>
        <v>1</v>
      </c>
      <c r="DI11" s="88">
        <f>IF(W11="-",0,IF(W11&gt;Y11,3,IF(W11=Y11,1,0)))</f>
        <v>0</v>
      </c>
      <c r="DJ11" s="88">
        <f>IF(Z11="-",0,IF(Z11&gt;AB11,3,IF(Z11=AB11,1,0)))</f>
        <v>1</v>
      </c>
      <c r="DK11" s="87"/>
    </row>
    <row r="12" spans="1:115" ht="15" customHeight="1" thickBot="1" thickTop="1">
      <c r="A12" s="169">
        <v>0.375</v>
      </c>
      <c r="B12" s="164">
        <v>154</v>
      </c>
      <c r="C12" s="170" t="s">
        <v>6</v>
      </c>
      <c r="D12" s="171">
        <f>L12</f>
        <v>5</v>
      </c>
      <c r="E12" s="172" t="str">
        <f>M12</f>
        <v>Skoftebyns IF 2</v>
      </c>
      <c r="F12" s="171">
        <f>L8</f>
        <v>1</v>
      </c>
      <c r="G12" s="172" t="str">
        <f>M8</f>
        <v>Gerdskens BK Svart</v>
      </c>
      <c r="H12" s="178">
        <v>0</v>
      </c>
      <c r="I12" s="174" t="s">
        <v>17</v>
      </c>
      <c r="J12" s="175">
        <v>0</v>
      </c>
      <c r="K12" s="176"/>
      <c r="L12" s="12">
        <v>5</v>
      </c>
      <c r="M12" s="224" t="s">
        <v>106</v>
      </c>
      <c r="N12" s="79">
        <f>H12</f>
        <v>0</v>
      </c>
      <c r="O12" s="104" t="s">
        <v>17</v>
      </c>
      <c r="P12" s="63">
        <f>J12</f>
        <v>0</v>
      </c>
      <c r="Q12" s="79">
        <f>J26</f>
        <v>0</v>
      </c>
      <c r="R12" s="104" t="s">
        <v>17</v>
      </c>
      <c r="S12" s="63">
        <f>H26</f>
        <v>0</v>
      </c>
      <c r="T12" s="79">
        <f>H22</f>
        <v>0</v>
      </c>
      <c r="U12" s="104" t="s">
        <v>17</v>
      </c>
      <c r="V12" s="63">
        <f>J22</f>
        <v>0</v>
      </c>
      <c r="W12" s="79">
        <f>J16</f>
        <v>0</v>
      </c>
      <c r="X12" s="104" t="s">
        <v>17</v>
      </c>
      <c r="Y12" s="63">
        <f>H16</f>
        <v>0</v>
      </c>
      <c r="Z12" s="83" t="s">
        <v>17</v>
      </c>
      <c r="AA12" s="84"/>
      <c r="AB12" s="103" t="s">
        <v>17</v>
      </c>
      <c r="AC12" s="277"/>
      <c r="AD12" s="58">
        <f>SUM(N12,Q12,T12,W12)</f>
        <v>0</v>
      </c>
      <c r="AE12" s="27" t="s">
        <v>17</v>
      </c>
      <c r="AF12" s="59">
        <f>SUM(P12,S12,V12,Y12)</f>
        <v>0</v>
      </c>
      <c r="AG12" s="277"/>
      <c r="AH12" s="38">
        <f>SUM(AD12-AF12)</f>
        <v>0</v>
      </c>
      <c r="AI12" s="277"/>
      <c r="AJ12" s="277"/>
      <c r="AK12" s="37">
        <f>SUM(DF12:DJ12)</f>
        <v>4</v>
      </c>
      <c r="AL12" s="277"/>
      <c r="AM12" s="12"/>
      <c r="AN12" s="9"/>
      <c r="AO12" s="9"/>
      <c r="AP12" s="9"/>
      <c r="AQ12" s="9"/>
      <c r="AR12" s="12">
        <f t="shared" si="0"/>
        <v>5</v>
      </c>
      <c r="AS12" s="18" t="str">
        <f t="shared" si="0"/>
        <v>Skoftebyns IF 2</v>
      </c>
      <c r="AT12" s="39">
        <f t="shared" si="0"/>
        <v>0</v>
      </c>
      <c r="AU12" s="27" t="str">
        <f t="shared" si="0"/>
        <v>-</v>
      </c>
      <c r="AV12" s="40">
        <f t="shared" si="0"/>
        <v>0</v>
      </c>
      <c r="AW12" s="39">
        <f t="shared" si="1"/>
        <v>0</v>
      </c>
      <c r="AX12" s="55" t="str">
        <f t="shared" si="1"/>
        <v>-</v>
      </c>
      <c r="AY12" s="40">
        <f t="shared" si="1"/>
        <v>0</v>
      </c>
      <c r="AZ12" s="39">
        <f t="shared" si="2"/>
        <v>0</v>
      </c>
      <c r="BA12" s="55" t="str">
        <f>U12</f>
        <v>-</v>
      </c>
      <c r="BB12" s="40">
        <f>V12</f>
        <v>0</v>
      </c>
      <c r="BC12" s="39">
        <f t="shared" si="3"/>
        <v>0</v>
      </c>
      <c r="BD12" s="55" t="str">
        <f>X12</f>
        <v>-</v>
      </c>
      <c r="BE12" s="40">
        <f>Y12</f>
        <v>0</v>
      </c>
      <c r="BF12" s="309" t="str">
        <f t="shared" si="4"/>
        <v>-</v>
      </c>
      <c r="BG12" s="310"/>
      <c r="BH12" s="311"/>
      <c r="BI12" s="314"/>
      <c r="BJ12" s="110">
        <f t="shared" si="6"/>
        <v>0</v>
      </c>
      <c r="BK12" s="105" t="str">
        <f t="shared" si="6"/>
        <v>-</v>
      </c>
      <c r="BL12" s="111">
        <f t="shared" si="6"/>
        <v>0</v>
      </c>
      <c r="BM12" s="314"/>
      <c r="BN12" s="110">
        <f>AH12</f>
        <v>0</v>
      </c>
      <c r="BO12" s="314"/>
      <c r="BP12" s="277"/>
      <c r="BQ12" s="37">
        <f>AK12</f>
        <v>4</v>
      </c>
      <c r="BR12" s="277"/>
      <c r="BS12" s="12">
        <f t="shared" si="5"/>
        <v>0</v>
      </c>
      <c r="BT12" s="5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9"/>
      <c r="CV12" s="9"/>
      <c r="CW12" s="9"/>
      <c r="CX12" s="9"/>
      <c r="CY12" s="9"/>
      <c r="CZ12" s="9"/>
      <c r="DA12" s="9"/>
      <c r="DB12" s="9"/>
      <c r="DC12" s="9"/>
      <c r="DD12" s="87"/>
      <c r="DE12" s="87"/>
      <c r="DF12" s="88">
        <f>IF(N12="-",0,IF(N12&gt;P12,3,IF(N12=P12,1,0)))</f>
        <v>1</v>
      </c>
      <c r="DG12" s="88">
        <f>IF(Q12="-",0,IF(Q12&gt;S12,3,IF(Q12=S12,1,0)))</f>
        <v>1</v>
      </c>
      <c r="DH12" s="88">
        <f>IF(T12="-",0,IF(T12&gt;V12,3,IF(T12=V12,1,0)))</f>
        <v>1</v>
      </c>
      <c r="DI12" s="88">
        <f>IF(W12="-",0,IF(W12&gt;Y12,3,IF(W12=Y12,1,0)))</f>
        <v>1</v>
      </c>
      <c r="DJ12" s="88">
        <f>IF(Z12="-",0,IF(Z12&gt;AB12,3,IF(Z12=AB12,1,0)))</f>
        <v>0</v>
      </c>
      <c r="DK12" s="87"/>
    </row>
    <row r="13" spans="1:115" ht="15" customHeight="1" thickBot="1" thickTop="1">
      <c r="A13" s="169">
        <v>0.3854166666666667</v>
      </c>
      <c r="B13" s="164">
        <v>155</v>
      </c>
      <c r="C13" s="170" t="s">
        <v>7</v>
      </c>
      <c r="D13" s="171">
        <f>L19</f>
        <v>10</v>
      </c>
      <c r="E13" s="172" t="str">
        <f>M19</f>
        <v>Azalea BK 2</v>
      </c>
      <c r="F13" s="171">
        <f>L15</f>
        <v>6</v>
      </c>
      <c r="G13" s="172" t="str">
        <f>M15</f>
        <v>Hestrafors IF</v>
      </c>
      <c r="H13" s="178">
        <v>0</v>
      </c>
      <c r="I13" s="174" t="s">
        <v>17</v>
      </c>
      <c r="J13" s="175">
        <v>0</v>
      </c>
      <c r="K13" s="176"/>
      <c r="L13" s="9"/>
      <c r="M13" s="9"/>
      <c r="N13" s="29"/>
      <c r="O13" s="23"/>
      <c r="P13" s="8"/>
      <c r="Q13" s="29"/>
      <c r="R13" s="23"/>
      <c r="S13" s="8"/>
      <c r="T13" s="29"/>
      <c r="U13" s="23"/>
      <c r="V13" s="8"/>
      <c r="W13" s="29"/>
      <c r="X13" s="23"/>
      <c r="Y13" s="8"/>
      <c r="Z13" s="29"/>
      <c r="AA13" s="23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6"/>
      <c r="AY13" s="9"/>
      <c r="AZ13" s="9"/>
      <c r="BA13" s="6"/>
      <c r="BB13" s="9"/>
      <c r="BC13" s="9"/>
      <c r="BD13" s="6"/>
      <c r="BE13" s="9"/>
      <c r="BF13" s="9"/>
      <c r="BG13" s="6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7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87"/>
      <c r="DE13" s="88"/>
      <c r="DF13" s="88"/>
      <c r="DG13" s="88"/>
      <c r="DH13" s="88"/>
      <c r="DI13" s="88"/>
      <c r="DJ13" s="88"/>
      <c r="DK13" s="87"/>
    </row>
    <row r="14" spans="1:115" ht="15" customHeight="1" thickBot="1" thickTop="1">
      <c r="A14" s="169">
        <v>0.3958333333333333</v>
      </c>
      <c r="B14" s="164">
        <v>156</v>
      </c>
      <c r="C14" s="170" t="s">
        <v>6</v>
      </c>
      <c r="D14" s="171">
        <f>L9</f>
        <v>2</v>
      </c>
      <c r="E14" s="172" t="str">
        <f>M9</f>
        <v>Stora Mellby/Sollebrunn</v>
      </c>
      <c r="F14" s="171">
        <f>L10</f>
        <v>3</v>
      </c>
      <c r="G14" s="172" t="str">
        <f>M10</f>
        <v>Partille IF</v>
      </c>
      <c r="H14" s="178">
        <v>0</v>
      </c>
      <c r="I14" s="174" t="s">
        <v>17</v>
      </c>
      <c r="J14" s="175">
        <v>0</v>
      </c>
      <c r="K14" s="176"/>
      <c r="L14" s="108" t="s">
        <v>13</v>
      </c>
      <c r="M14" s="108" t="s">
        <v>1</v>
      </c>
      <c r="N14" s="278">
        <f>L15</f>
        <v>6</v>
      </c>
      <c r="O14" s="282"/>
      <c r="P14" s="283"/>
      <c r="Q14" s="278">
        <f>L16</f>
        <v>7</v>
      </c>
      <c r="R14" s="282"/>
      <c r="S14" s="283"/>
      <c r="T14" s="278">
        <f>L17</f>
        <v>8</v>
      </c>
      <c r="U14" s="282"/>
      <c r="V14" s="283"/>
      <c r="W14" s="278">
        <f>L18</f>
        <v>9</v>
      </c>
      <c r="X14" s="282"/>
      <c r="Y14" s="283"/>
      <c r="Z14" s="278">
        <f>L19</f>
        <v>10</v>
      </c>
      <c r="AA14" s="282"/>
      <c r="AB14" s="283"/>
      <c r="AC14" s="278" t="s">
        <v>18</v>
      </c>
      <c r="AD14" s="284"/>
      <c r="AE14" s="284"/>
      <c r="AF14" s="284"/>
      <c r="AG14" s="284"/>
      <c r="AH14" s="284"/>
      <c r="AI14" s="285"/>
      <c r="AJ14" s="278" t="s">
        <v>15</v>
      </c>
      <c r="AK14" s="279"/>
      <c r="AL14" s="280"/>
      <c r="AM14" s="106" t="s">
        <v>16</v>
      </c>
      <c r="AN14" s="9"/>
      <c r="AO14" s="9"/>
      <c r="AP14" s="9"/>
      <c r="AQ14" s="9"/>
      <c r="AR14" s="64" t="str">
        <f t="shared" si="0"/>
        <v>Nr</v>
      </c>
      <c r="AS14" s="107" t="str">
        <f t="shared" si="0"/>
        <v>Grupp 2</v>
      </c>
      <c r="AT14" s="291">
        <f t="shared" si="0"/>
        <v>6</v>
      </c>
      <c r="AU14" s="292"/>
      <c r="AV14" s="293"/>
      <c r="AW14" s="291">
        <f t="shared" si="1"/>
        <v>7</v>
      </c>
      <c r="AX14" s="292"/>
      <c r="AY14" s="293"/>
      <c r="AZ14" s="291">
        <f t="shared" si="2"/>
        <v>8</v>
      </c>
      <c r="BA14" s="292"/>
      <c r="BB14" s="293"/>
      <c r="BC14" s="291">
        <f t="shared" si="3"/>
        <v>9</v>
      </c>
      <c r="BD14" s="292"/>
      <c r="BE14" s="293"/>
      <c r="BF14" s="291">
        <f t="shared" si="4"/>
        <v>10</v>
      </c>
      <c r="BG14" s="292"/>
      <c r="BH14" s="293"/>
      <c r="BI14" s="304" t="str">
        <f>AC14</f>
        <v>Målskillnad</v>
      </c>
      <c r="BJ14" s="305"/>
      <c r="BK14" s="305"/>
      <c r="BL14" s="305"/>
      <c r="BM14" s="305"/>
      <c r="BN14" s="305"/>
      <c r="BO14" s="306"/>
      <c r="BP14" s="304" t="s">
        <v>15</v>
      </c>
      <c r="BQ14" s="307"/>
      <c r="BR14" s="308"/>
      <c r="BS14" s="101" t="str">
        <f t="shared" si="5"/>
        <v>Plac</v>
      </c>
      <c r="BT14" s="145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"/>
      <c r="CV14" s="9"/>
      <c r="CW14" s="9"/>
      <c r="CX14" s="9"/>
      <c r="CY14" s="9"/>
      <c r="CZ14" s="9"/>
      <c r="DA14" s="9"/>
      <c r="DB14" s="9"/>
      <c r="DC14" s="9"/>
      <c r="DD14" s="87"/>
      <c r="DE14" s="88" t="s">
        <v>15</v>
      </c>
      <c r="DF14" s="88" t="s">
        <v>19</v>
      </c>
      <c r="DG14" s="88" t="s">
        <v>20</v>
      </c>
      <c r="DH14" s="88" t="s">
        <v>21</v>
      </c>
      <c r="DI14" s="88" t="s">
        <v>22</v>
      </c>
      <c r="DJ14" s="88" t="s">
        <v>23</v>
      </c>
      <c r="DK14" s="87"/>
    </row>
    <row r="15" spans="1:115" ht="15" customHeight="1" thickBot="1" thickTop="1">
      <c r="A15" s="169">
        <v>0.40625</v>
      </c>
      <c r="B15" s="164">
        <v>157</v>
      </c>
      <c r="C15" s="170" t="s">
        <v>7</v>
      </c>
      <c r="D15" s="171">
        <f>L16</f>
        <v>7</v>
      </c>
      <c r="E15" s="172" t="str">
        <f>M16</f>
        <v>Skoftebyns IF 1</v>
      </c>
      <c r="F15" s="171">
        <f>L17</f>
        <v>8</v>
      </c>
      <c r="G15" s="172" t="str">
        <f>M17</f>
        <v>Norrby IF</v>
      </c>
      <c r="H15" s="178">
        <v>0</v>
      </c>
      <c r="I15" s="174" t="s">
        <v>17</v>
      </c>
      <c r="J15" s="175">
        <v>0</v>
      </c>
      <c r="K15" s="176"/>
      <c r="L15" s="11">
        <v>6</v>
      </c>
      <c r="M15" s="224" t="s">
        <v>105</v>
      </c>
      <c r="N15" s="80" t="s">
        <v>17</v>
      </c>
      <c r="O15" s="81"/>
      <c r="P15" s="82" t="s">
        <v>17</v>
      </c>
      <c r="Q15" s="79">
        <f>H9</f>
        <v>0</v>
      </c>
      <c r="R15" s="99" t="s">
        <v>17</v>
      </c>
      <c r="S15" s="63">
        <f>J9</f>
        <v>0</v>
      </c>
      <c r="T15" s="79">
        <f>H19</f>
        <v>0</v>
      </c>
      <c r="U15" s="99" t="s">
        <v>17</v>
      </c>
      <c r="V15" s="63">
        <f>J19</f>
        <v>0</v>
      </c>
      <c r="W15" s="79">
        <f>H25</f>
        <v>0</v>
      </c>
      <c r="X15" s="99" t="s">
        <v>17</v>
      </c>
      <c r="Y15" s="63">
        <f>J25</f>
        <v>0</v>
      </c>
      <c r="Z15" s="79">
        <f>J13</f>
        <v>0</v>
      </c>
      <c r="AA15" s="99" t="s">
        <v>17</v>
      </c>
      <c r="AB15" s="63">
        <f>H13</f>
        <v>0</v>
      </c>
      <c r="AC15" s="275"/>
      <c r="AD15" s="38">
        <f>SUM(Q15,T15,W15,Z15)</f>
        <v>0</v>
      </c>
      <c r="AE15" s="27" t="s">
        <v>17</v>
      </c>
      <c r="AF15" s="60">
        <f>SUM(S15,V15,Y15,AB15)</f>
        <v>0</v>
      </c>
      <c r="AG15" s="275"/>
      <c r="AH15" s="38">
        <f>AD15-AF15</f>
        <v>0</v>
      </c>
      <c r="AI15" s="275"/>
      <c r="AJ15" s="275"/>
      <c r="AK15" s="37">
        <f>SUM(DF15:DJ15)</f>
        <v>4</v>
      </c>
      <c r="AL15" s="275"/>
      <c r="AM15" s="12"/>
      <c r="AN15" s="9"/>
      <c r="AO15" s="9"/>
      <c r="AP15" s="9"/>
      <c r="AQ15" s="9"/>
      <c r="AR15" s="12">
        <f t="shared" si="0"/>
        <v>6</v>
      </c>
      <c r="AS15" s="18" t="str">
        <f t="shared" si="0"/>
        <v>Hestrafors IF</v>
      </c>
      <c r="AT15" s="309" t="str">
        <f t="shared" si="0"/>
        <v>-</v>
      </c>
      <c r="AU15" s="310"/>
      <c r="AV15" s="311"/>
      <c r="AW15" s="39">
        <f t="shared" si="1"/>
        <v>0</v>
      </c>
      <c r="AX15" s="55" t="str">
        <f>R15</f>
        <v>-</v>
      </c>
      <c r="AY15" s="40">
        <f>S15</f>
        <v>0</v>
      </c>
      <c r="AZ15" s="39">
        <f t="shared" si="2"/>
        <v>0</v>
      </c>
      <c r="BA15" s="55" t="str">
        <f>U15</f>
        <v>-</v>
      </c>
      <c r="BB15" s="40">
        <f>V15</f>
        <v>0</v>
      </c>
      <c r="BC15" s="39">
        <f t="shared" si="3"/>
        <v>0</v>
      </c>
      <c r="BD15" s="55" t="str">
        <f t="shared" si="3"/>
        <v>-</v>
      </c>
      <c r="BE15" s="40">
        <f t="shared" si="3"/>
        <v>0</v>
      </c>
      <c r="BF15" s="39">
        <f t="shared" si="4"/>
        <v>0</v>
      </c>
      <c r="BG15" s="55" t="str">
        <f t="shared" si="4"/>
        <v>-</v>
      </c>
      <c r="BH15" s="40">
        <f t="shared" si="4"/>
        <v>0</v>
      </c>
      <c r="BI15" s="312">
        <f>AC15</f>
        <v>0</v>
      </c>
      <c r="BJ15" s="110">
        <f aca="true" t="shared" si="7" ref="BJ15:BN19">AD15</f>
        <v>0</v>
      </c>
      <c r="BK15" s="105" t="str">
        <f t="shared" si="7"/>
        <v>-</v>
      </c>
      <c r="BL15" s="111">
        <f t="shared" si="7"/>
        <v>0</v>
      </c>
      <c r="BM15" s="312"/>
      <c r="BN15" s="110">
        <f t="shared" si="7"/>
        <v>0</v>
      </c>
      <c r="BO15" s="312"/>
      <c r="BP15" s="275"/>
      <c r="BQ15" s="37">
        <f>AK15</f>
        <v>4</v>
      </c>
      <c r="BR15" s="275"/>
      <c r="BS15" s="12">
        <f t="shared" si="5"/>
        <v>0</v>
      </c>
      <c r="BT15" s="13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9"/>
      <c r="CV15" s="9"/>
      <c r="CW15" s="9"/>
      <c r="CX15" s="9"/>
      <c r="CY15" s="9"/>
      <c r="CZ15" s="9"/>
      <c r="DA15" s="9"/>
      <c r="DB15" s="9"/>
      <c r="DC15" s="9"/>
      <c r="DD15" s="87"/>
      <c r="DE15" s="87"/>
      <c r="DF15" s="88">
        <f>IF(N15="-",0,IF(N15&gt;P15,3,IF(N15=P15,1,0)))</f>
        <v>0</v>
      </c>
      <c r="DG15" s="88">
        <f>IF(Q15="-",0,IF(Q15&gt;S15,3,IF(Q15=S15,1,0)))</f>
        <v>1</v>
      </c>
      <c r="DH15" s="88">
        <f>IF(T15="-",0,IF(T15&gt;V15,3,IF(T15=V15,1,0)))</f>
        <v>1</v>
      </c>
      <c r="DI15" s="88">
        <f>IF(W15="-",0,IF(W15&gt;Y15,3,IF(W15=Y15,1,0)))</f>
        <v>1</v>
      </c>
      <c r="DJ15" s="88">
        <f>IF(Z15="-",0,IF(Z15&gt;AB15,3,IF(Z15=AB15,1,0)))</f>
        <v>1</v>
      </c>
      <c r="DK15" s="87"/>
    </row>
    <row r="16" spans="1:115" ht="15" customHeight="1" thickBot="1" thickTop="1">
      <c r="A16" s="169">
        <v>0.4166666666666667</v>
      </c>
      <c r="B16" s="164">
        <v>158</v>
      </c>
      <c r="C16" s="170" t="s">
        <v>6</v>
      </c>
      <c r="D16" s="171">
        <f>L11</f>
        <v>4</v>
      </c>
      <c r="E16" s="172" t="str">
        <f>M11</f>
        <v>Azalea BK 1</v>
      </c>
      <c r="F16" s="171">
        <f>L12</f>
        <v>5</v>
      </c>
      <c r="G16" s="172" t="str">
        <f>M12</f>
        <v>Skoftebyns IF 2</v>
      </c>
      <c r="H16" s="178">
        <v>0</v>
      </c>
      <c r="I16" s="174" t="s">
        <v>17</v>
      </c>
      <c r="J16" s="175">
        <v>0</v>
      </c>
      <c r="K16" s="176"/>
      <c r="L16" s="11">
        <v>7</v>
      </c>
      <c r="M16" s="224" t="s">
        <v>107</v>
      </c>
      <c r="N16" s="79">
        <f>J9</f>
        <v>0</v>
      </c>
      <c r="O16" s="99" t="s">
        <v>17</v>
      </c>
      <c r="P16" s="63">
        <f>H9</f>
        <v>0</v>
      </c>
      <c r="Q16" s="80" t="s">
        <v>17</v>
      </c>
      <c r="R16" s="81"/>
      <c r="S16" s="82" t="s">
        <v>17</v>
      </c>
      <c r="T16" s="79">
        <f>H15</f>
        <v>0</v>
      </c>
      <c r="U16" s="99" t="s">
        <v>17</v>
      </c>
      <c r="V16" s="63">
        <f>J15</f>
        <v>0</v>
      </c>
      <c r="W16" s="79">
        <f>H21</f>
        <v>0</v>
      </c>
      <c r="X16" s="99" t="s">
        <v>17</v>
      </c>
      <c r="Y16" s="63">
        <f>J21</f>
        <v>0</v>
      </c>
      <c r="Z16" s="79">
        <f>H27</f>
        <v>0</v>
      </c>
      <c r="AA16" s="99" t="s">
        <v>17</v>
      </c>
      <c r="AB16" s="63">
        <f>J27</f>
        <v>0</v>
      </c>
      <c r="AC16" s="276"/>
      <c r="AD16" s="58">
        <f>SUM(N16,T16,W16,Z16)</f>
        <v>0</v>
      </c>
      <c r="AE16" s="27" t="s">
        <v>17</v>
      </c>
      <c r="AF16" s="59">
        <f>SUM(P16,V16,Y16,AB16)</f>
        <v>0</v>
      </c>
      <c r="AG16" s="276"/>
      <c r="AH16" s="38">
        <f>AD16-AF16</f>
        <v>0</v>
      </c>
      <c r="AI16" s="276"/>
      <c r="AJ16" s="276"/>
      <c r="AK16" s="37">
        <f>SUM(DF16:DJ16)</f>
        <v>4</v>
      </c>
      <c r="AL16" s="276"/>
      <c r="AM16" s="12"/>
      <c r="AN16" s="9"/>
      <c r="AO16" s="9"/>
      <c r="AP16" s="9"/>
      <c r="AQ16" s="9"/>
      <c r="AR16" s="12">
        <f t="shared" si="0"/>
        <v>7</v>
      </c>
      <c r="AS16" s="18" t="str">
        <f t="shared" si="0"/>
        <v>Skoftebyns IF 1</v>
      </c>
      <c r="AT16" s="39">
        <f t="shared" si="0"/>
        <v>0</v>
      </c>
      <c r="AU16" s="27" t="str">
        <f t="shared" si="0"/>
        <v>-</v>
      </c>
      <c r="AV16" s="40">
        <f t="shared" si="0"/>
        <v>0</v>
      </c>
      <c r="AW16" s="309" t="str">
        <f t="shared" si="1"/>
        <v>-</v>
      </c>
      <c r="AX16" s="310"/>
      <c r="AY16" s="311"/>
      <c r="AZ16" s="39">
        <f t="shared" si="2"/>
        <v>0</v>
      </c>
      <c r="BA16" s="55" t="str">
        <f>U16</f>
        <v>-</v>
      </c>
      <c r="BB16" s="40">
        <f>V16</f>
        <v>0</v>
      </c>
      <c r="BC16" s="39">
        <f t="shared" si="3"/>
        <v>0</v>
      </c>
      <c r="BD16" s="55" t="str">
        <f t="shared" si="3"/>
        <v>-</v>
      </c>
      <c r="BE16" s="40">
        <f t="shared" si="3"/>
        <v>0</v>
      </c>
      <c r="BF16" s="39">
        <f t="shared" si="4"/>
        <v>0</v>
      </c>
      <c r="BG16" s="55" t="str">
        <f t="shared" si="4"/>
        <v>-</v>
      </c>
      <c r="BH16" s="40">
        <f t="shared" si="4"/>
        <v>0</v>
      </c>
      <c r="BI16" s="313"/>
      <c r="BJ16" s="110">
        <f t="shared" si="7"/>
        <v>0</v>
      </c>
      <c r="BK16" s="105" t="str">
        <f t="shared" si="7"/>
        <v>-</v>
      </c>
      <c r="BL16" s="111">
        <f t="shared" si="7"/>
        <v>0</v>
      </c>
      <c r="BM16" s="313"/>
      <c r="BN16" s="110">
        <f>AH16</f>
        <v>0</v>
      </c>
      <c r="BO16" s="313"/>
      <c r="BP16" s="276"/>
      <c r="BQ16" s="37">
        <f>AK16</f>
        <v>4</v>
      </c>
      <c r="BR16" s="276"/>
      <c r="BS16" s="12">
        <f t="shared" si="5"/>
        <v>0</v>
      </c>
      <c r="BT16" s="13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9"/>
      <c r="CV16" s="9"/>
      <c r="CW16" s="9"/>
      <c r="CX16" s="9"/>
      <c r="CY16" s="9"/>
      <c r="CZ16" s="9"/>
      <c r="DA16" s="9"/>
      <c r="DB16" s="9"/>
      <c r="DC16" s="9"/>
      <c r="DD16" s="87"/>
      <c r="DE16" s="87"/>
      <c r="DF16" s="88">
        <f>IF(N16="-",0,IF(N16&gt;P16,3,IF(N16=P16,1,0)))</f>
        <v>1</v>
      </c>
      <c r="DG16" s="88">
        <f>IF(Q16="-",0,IF(Q16&gt;S16,3,IF(Q16=S16,1,0)))</f>
        <v>0</v>
      </c>
      <c r="DH16" s="88">
        <f>IF(T16="-",0,IF(T16&gt;V16,3,IF(T16=V16,1,0)))</f>
        <v>1</v>
      </c>
      <c r="DI16" s="88">
        <f>IF(W16="-",0,IF(W16&gt;Y16,3,IF(W16=Y16,1,0)))</f>
        <v>1</v>
      </c>
      <c r="DJ16" s="88">
        <f>IF(Z16="-",0,IF(Z16&gt;AB16,3,IF(Z16=AB16,1,0)))</f>
        <v>1</v>
      </c>
      <c r="DK16" s="87"/>
    </row>
    <row r="17" spans="1:115" ht="15" customHeight="1" thickBot="1" thickTop="1">
      <c r="A17" s="169">
        <v>0.4270833333333333</v>
      </c>
      <c r="B17" s="164">
        <v>159</v>
      </c>
      <c r="C17" s="170" t="s">
        <v>7</v>
      </c>
      <c r="D17" s="171">
        <f>L18</f>
        <v>9</v>
      </c>
      <c r="E17" s="172" t="str">
        <f>M18</f>
        <v>Gerdskens BK Gul</v>
      </c>
      <c r="F17" s="171">
        <f>L19</f>
        <v>10</v>
      </c>
      <c r="G17" s="172" t="str">
        <f>M19</f>
        <v>Azalea BK 2</v>
      </c>
      <c r="H17" s="178">
        <v>0</v>
      </c>
      <c r="I17" s="174" t="s">
        <v>17</v>
      </c>
      <c r="J17" s="175">
        <v>0</v>
      </c>
      <c r="K17" s="176"/>
      <c r="L17" s="11">
        <v>8</v>
      </c>
      <c r="M17" s="224" t="s">
        <v>86</v>
      </c>
      <c r="N17" s="79">
        <f>J19</f>
        <v>0</v>
      </c>
      <c r="O17" s="99" t="s">
        <v>17</v>
      </c>
      <c r="P17" s="63">
        <f>H19</f>
        <v>0</v>
      </c>
      <c r="Q17" s="79">
        <f>J15</f>
        <v>0</v>
      </c>
      <c r="R17" s="99" t="s">
        <v>17</v>
      </c>
      <c r="S17" s="63">
        <f>H15</f>
        <v>0</v>
      </c>
      <c r="T17" s="80" t="s">
        <v>17</v>
      </c>
      <c r="U17" s="81"/>
      <c r="V17" s="82" t="s">
        <v>17</v>
      </c>
      <c r="W17" s="79">
        <f>H11</f>
        <v>0</v>
      </c>
      <c r="X17" s="99" t="s">
        <v>17</v>
      </c>
      <c r="Y17" s="63">
        <f>J11</f>
        <v>0</v>
      </c>
      <c r="Z17" s="79">
        <f>J23</f>
        <v>0</v>
      </c>
      <c r="AA17" s="99" t="s">
        <v>17</v>
      </c>
      <c r="AB17" s="63">
        <f>H23</f>
        <v>0</v>
      </c>
      <c r="AC17" s="276"/>
      <c r="AD17" s="58">
        <f>SUM(N17,Q17,W17,Z17)</f>
        <v>0</v>
      </c>
      <c r="AE17" s="27" t="s">
        <v>17</v>
      </c>
      <c r="AF17" s="59">
        <f>SUM(P17,S17,Y17,AB17)</f>
        <v>0</v>
      </c>
      <c r="AG17" s="276"/>
      <c r="AH17" s="38">
        <f>AD17-AF17</f>
        <v>0</v>
      </c>
      <c r="AI17" s="276"/>
      <c r="AJ17" s="276"/>
      <c r="AK17" s="37">
        <f>SUM(DF17:DJ17)</f>
        <v>4</v>
      </c>
      <c r="AL17" s="276"/>
      <c r="AM17" s="12"/>
      <c r="AN17" s="9"/>
      <c r="AO17" s="9"/>
      <c r="AP17" s="9"/>
      <c r="AQ17" s="9"/>
      <c r="AR17" s="12">
        <f t="shared" si="0"/>
        <v>8</v>
      </c>
      <c r="AS17" s="18" t="str">
        <f t="shared" si="0"/>
        <v>Norrby IF</v>
      </c>
      <c r="AT17" s="39">
        <f t="shared" si="0"/>
        <v>0</v>
      </c>
      <c r="AU17" s="27" t="str">
        <f t="shared" si="0"/>
        <v>-</v>
      </c>
      <c r="AV17" s="40">
        <f t="shared" si="0"/>
        <v>0</v>
      </c>
      <c r="AW17" s="39">
        <f t="shared" si="1"/>
        <v>0</v>
      </c>
      <c r="AX17" s="55" t="str">
        <f t="shared" si="1"/>
        <v>-</v>
      </c>
      <c r="AY17" s="40">
        <f t="shared" si="1"/>
        <v>0</v>
      </c>
      <c r="AZ17" s="309" t="str">
        <f t="shared" si="2"/>
        <v>-</v>
      </c>
      <c r="BA17" s="310"/>
      <c r="BB17" s="311"/>
      <c r="BC17" s="39">
        <f t="shared" si="3"/>
        <v>0</v>
      </c>
      <c r="BD17" s="55" t="str">
        <f t="shared" si="3"/>
        <v>-</v>
      </c>
      <c r="BE17" s="40">
        <f t="shared" si="3"/>
        <v>0</v>
      </c>
      <c r="BF17" s="39">
        <f t="shared" si="4"/>
        <v>0</v>
      </c>
      <c r="BG17" s="55" t="str">
        <f t="shared" si="4"/>
        <v>-</v>
      </c>
      <c r="BH17" s="40">
        <f t="shared" si="4"/>
        <v>0</v>
      </c>
      <c r="BI17" s="313"/>
      <c r="BJ17" s="110">
        <f t="shared" si="7"/>
        <v>0</v>
      </c>
      <c r="BK17" s="105" t="str">
        <f t="shared" si="7"/>
        <v>-</v>
      </c>
      <c r="BL17" s="111">
        <f t="shared" si="7"/>
        <v>0</v>
      </c>
      <c r="BM17" s="313"/>
      <c r="BN17" s="110">
        <f>AH17</f>
        <v>0</v>
      </c>
      <c r="BO17" s="313"/>
      <c r="BP17" s="276"/>
      <c r="BQ17" s="37">
        <f>AK17</f>
        <v>4</v>
      </c>
      <c r="BR17" s="276"/>
      <c r="BS17" s="12">
        <f t="shared" si="5"/>
        <v>0</v>
      </c>
      <c r="BT17" s="13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9"/>
      <c r="CV17" s="9"/>
      <c r="CW17" s="9"/>
      <c r="CX17" s="9"/>
      <c r="CY17" s="9"/>
      <c r="CZ17" s="9"/>
      <c r="DA17" s="9"/>
      <c r="DB17" s="9"/>
      <c r="DC17" s="9"/>
      <c r="DD17" s="87"/>
      <c r="DE17" s="87"/>
      <c r="DF17" s="88">
        <f>IF(N17="-",0,IF(N17&gt;P17,3,IF(N17=P17,1,0)))</f>
        <v>1</v>
      </c>
      <c r="DG17" s="88">
        <f>IF(Q17="-",0,IF(Q17&gt;S17,3,IF(Q17=S17,1,0)))</f>
        <v>1</v>
      </c>
      <c r="DH17" s="88">
        <f>IF(T17="-",0,IF(T17&gt;V17,3,IF(T17=V17,1,0)))</f>
        <v>0</v>
      </c>
      <c r="DI17" s="88">
        <f>IF(W17="-",0,IF(W17&gt;Y17,3,IF(W17=Y17,1,0)))</f>
        <v>1</v>
      </c>
      <c r="DJ17" s="88">
        <f>IF(Z17="-",0,IF(Z17&gt;AB17,3,IF(Z17=AB17,1,0)))</f>
        <v>1</v>
      </c>
      <c r="DK17" s="87"/>
    </row>
    <row r="18" spans="1:115" ht="15" customHeight="1" thickBot="1" thickTop="1">
      <c r="A18" s="169">
        <v>0.4375</v>
      </c>
      <c r="B18" s="164">
        <v>160</v>
      </c>
      <c r="C18" s="170" t="s">
        <v>6</v>
      </c>
      <c r="D18" s="171">
        <f>L8</f>
        <v>1</v>
      </c>
      <c r="E18" s="172" t="str">
        <f>M8</f>
        <v>Gerdskens BK Svart</v>
      </c>
      <c r="F18" s="171">
        <f>L10</f>
        <v>3</v>
      </c>
      <c r="G18" s="172" t="str">
        <f>M10</f>
        <v>Partille IF</v>
      </c>
      <c r="H18" s="178">
        <v>0</v>
      </c>
      <c r="I18" s="174" t="s">
        <v>17</v>
      </c>
      <c r="J18" s="175">
        <v>0</v>
      </c>
      <c r="K18" s="176"/>
      <c r="L18" s="11">
        <v>9</v>
      </c>
      <c r="M18" s="224" t="s">
        <v>88</v>
      </c>
      <c r="N18" s="79">
        <f>J25</f>
        <v>0</v>
      </c>
      <c r="O18" s="99" t="s">
        <v>17</v>
      </c>
      <c r="P18" s="63">
        <f>H25</f>
        <v>0</v>
      </c>
      <c r="Q18" s="79">
        <f>J21</f>
        <v>0</v>
      </c>
      <c r="R18" s="99" t="s">
        <v>17</v>
      </c>
      <c r="S18" s="63">
        <f>H21</f>
        <v>0</v>
      </c>
      <c r="T18" s="79">
        <f>J11</f>
        <v>0</v>
      </c>
      <c r="U18" s="99" t="s">
        <v>17</v>
      </c>
      <c r="V18" s="63">
        <f>H11</f>
        <v>0</v>
      </c>
      <c r="W18" s="80" t="s">
        <v>17</v>
      </c>
      <c r="X18" s="81"/>
      <c r="Y18" s="82" t="s">
        <v>17</v>
      </c>
      <c r="Z18" s="79">
        <f>H17</f>
        <v>0</v>
      </c>
      <c r="AA18" s="99" t="s">
        <v>17</v>
      </c>
      <c r="AB18" s="63">
        <f>J17</f>
        <v>0</v>
      </c>
      <c r="AC18" s="276"/>
      <c r="AD18" s="58">
        <f>SUM(N18,Q18,T18,Z18)</f>
        <v>0</v>
      </c>
      <c r="AE18" s="27" t="s">
        <v>17</v>
      </c>
      <c r="AF18" s="59">
        <f>SUM(P18,S18,V18,AB18)</f>
        <v>0</v>
      </c>
      <c r="AG18" s="276"/>
      <c r="AH18" s="38">
        <f>AD18-AF18</f>
        <v>0</v>
      </c>
      <c r="AI18" s="276"/>
      <c r="AJ18" s="276"/>
      <c r="AK18" s="37">
        <f>SUM(DF18:DJ18)</f>
        <v>4</v>
      </c>
      <c r="AL18" s="276"/>
      <c r="AM18" s="12"/>
      <c r="AN18" s="9"/>
      <c r="AO18" s="9"/>
      <c r="AP18" s="9"/>
      <c r="AQ18" s="9"/>
      <c r="AR18" s="12">
        <f t="shared" si="0"/>
        <v>9</v>
      </c>
      <c r="AS18" s="18" t="str">
        <f t="shared" si="0"/>
        <v>Gerdskens BK Gul</v>
      </c>
      <c r="AT18" s="39">
        <f t="shared" si="0"/>
        <v>0</v>
      </c>
      <c r="AU18" s="27" t="str">
        <f t="shared" si="0"/>
        <v>-</v>
      </c>
      <c r="AV18" s="40">
        <f t="shared" si="0"/>
        <v>0</v>
      </c>
      <c r="AW18" s="39">
        <f t="shared" si="1"/>
        <v>0</v>
      </c>
      <c r="AX18" s="55" t="str">
        <f t="shared" si="1"/>
        <v>-</v>
      </c>
      <c r="AY18" s="40">
        <f t="shared" si="1"/>
        <v>0</v>
      </c>
      <c r="AZ18" s="39">
        <f t="shared" si="2"/>
        <v>0</v>
      </c>
      <c r="BA18" s="55" t="str">
        <f>U18</f>
        <v>-</v>
      </c>
      <c r="BB18" s="40">
        <f>V18</f>
        <v>0</v>
      </c>
      <c r="BC18" s="309" t="str">
        <f t="shared" si="3"/>
        <v>-</v>
      </c>
      <c r="BD18" s="310"/>
      <c r="BE18" s="311"/>
      <c r="BF18" s="39">
        <f t="shared" si="4"/>
        <v>0</v>
      </c>
      <c r="BG18" s="55" t="str">
        <f t="shared" si="4"/>
        <v>-</v>
      </c>
      <c r="BH18" s="40">
        <f t="shared" si="4"/>
        <v>0</v>
      </c>
      <c r="BI18" s="313"/>
      <c r="BJ18" s="110">
        <f t="shared" si="7"/>
        <v>0</v>
      </c>
      <c r="BK18" s="105" t="str">
        <f t="shared" si="7"/>
        <v>-</v>
      </c>
      <c r="BL18" s="111">
        <f t="shared" si="7"/>
        <v>0</v>
      </c>
      <c r="BM18" s="313"/>
      <c r="BN18" s="110">
        <f>AH18</f>
        <v>0</v>
      </c>
      <c r="BO18" s="313"/>
      <c r="BP18" s="276"/>
      <c r="BQ18" s="37">
        <f>AK18</f>
        <v>4</v>
      </c>
      <c r="BR18" s="276"/>
      <c r="BS18" s="12">
        <f t="shared" si="5"/>
        <v>0</v>
      </c>
      <c r="BT18" s="13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9"/>
      <c r="CV18" s="9"/>
      <c r="CW18" s="9"/>
      <c r="CX18" s="9"/>
      <c r="CY18" s="9"/>
      <c r="CZ18" s="9"/>
      <c r="DA18" s="9"/>
      <c r="DB18" s="9"/>
      <c r="DC18" s="9"/>
      <c r="DD18" s="87"/>
      <c r="DE18" s="87"/>
      <c r="DF18" s="88">
        <f>IF(N18="-",0,IF(N18&gt;P18,3,IF(N18=P18,1,0)))</f>
        <v>1</v>
      </c>
      <c r="DG18" s="88">
        <f>IF(Q18="-",0,IF(Q18&gt;S18,3,IF(Q18=S18,1,0)))</f>
        <v>1</v>
      </c>
      <c r="DH18" s="88">
        <f>IF(T18="-",0,IF(T18&gt;V18,3,IF(T18=V18,1,0)))</f>
        <v>1</v>
      </c>
      <c r="DI18" s="88">
        <f>IF(W18="-",0,IF(W18&gt;Y18,3,IF(W18=Y18,1,0)))</f>
        <v>0</v>
      </c>
      <c r="DJ18" s="88">
        <f>IF(Z18="-",0,IF(Z18&gt;AB18,3,IF(Z18=AB18,1,0)))</f>
        <v>1</v>
      </c>
      <c r="DK18" s="87"/>
    </row>
    <row r="19" spans="1:115" ht="15" customHeight="1" thickBot="1" thickTop="1">
      <c r="A19" s="169">
        <v>0.4479166666666667</v>
      </c>
      <c r="B19" s="164">
        <v>161</v>
      </c>
      <c r="C19" s="170" t="s">
        <v>7</v>
      </c>
      <c r="D19" s="171">
        <f>L15</f>
        <v>6</v>
      </c>
      <c r="E19" s="172" t="str">
        <f>M15</f>
        <v>Hestrafors IF</v>
      </c>
      <c r="F19" s="171">
        <f>L17</f>
        <v>8</v>
      </c>
      <c r="G19" s="172" t="str">
        <f>M17</f>
        <v>Norrby IF</v>
      </c>
      <c r="H19" s="178">
        <v>0</v>
      </c>
      <c r="I19" s="174" t="s">
        <v>17</v>
      </c>
      <c r="J19" s="175">
        <v>0</v>
      </c>
      <c r="K19" s="176"/>
      <c r="L19" s="12">
        <v>10</v>
      </c>
      <c r="M19" s="224" t="s">
        <v>108</v>
      </c>
      <c r="N19" s="79">
        <f>H13</f>
        <v>0</v>
      </c>
      <c r="O19" s="99" t="s">
        <v>17</v>
      </c>
      <c r="P19" s="63">
        <f>J13</f>
        <v>0</v>
      </c>
      <c r="Q19" s="79">
        <f>J27</f>
        <v>0</v>
      </c>
      <c r="R19" s="99" t="s">
        <v>17</v>
      </c>
      <c r="S19" s="63">
        <f>H27</f>
        <v>0</v>
      </c>
      <c r="T19" s="79">
        <f>H23</f>
        <v>0</v>
      </c>
      <c r="U19" s="99" t="s">
        <v>17</v>
      </c>
      <c r="V19" s="63">
        <f>J23</f>
        <v>0</v>
      </c>
      <c r="W19" s="79">
        <f>J17</f>
        <v>0</v>
      </c>
      <c r="X19" s="99" t="s">
        <v>17</v>
      </c>
      <c r="Y19" s="63">
        <f>H17</f>
        <v>0</v>
      </c>
      <c r="Z19" s="80" t="s">
        <v>17</v>
      </c>
      <c r="AA19" s="81"/>
      <c r="AB19" s="98" t="s">
        <v>17</v>
      </c>
      <c r="AC19" s="277"/>
      <c r="AD19" s="58">
        <f>SUM(N19,Q19,T19,W19)</f>
        <v>0</v>
      </c>
      <c r="AE19" s="27" t="s">
        <v>17</v>
      </c>
      <c r="AF19" s="59">
        <f>SUM(P19,S19,V19,Y19)</f>
        <v>0</v>
      </c>
      <c r="AG19" s="277"/>
      <c r="AH19" s="38">
        <f>AD19-AF19</f>
        <v>0</v>
      </c>
      <c r="AI19" s="277"/>
      <c r="AJ19" s="277"/>
      <c r="AK19" s="37">
        <f>SUM(DF19:DJ19)</f>
        <v>4</v>
      </c>
      <c r="AL19" s="277"/>
      <c r="AM19" s="12"/>
      <c r="AN19" s="9"/>
      <c r="AO19" s="9"/>
      <c r="AP19" s="9"/>
      <c r="AQ19" s="9"/>
      <c r="AR19" s="12">
        <f t="shared" si="0"/>
        <v>10</v>
      </c>
      <c r="AS19" s="18" t="str">
        <f t="shared" si="0"/>
        <v>Azalea BK 2</v>
      </c>
      <c r="AT19" s="39">
        <f t="shared" si="0"/>
        <v>0</v>
      </c>
      <c r="AU19" s="27" t="str">
        <f t="shared" si="0"/>
        <v>-</v>
      </c>
      <c r="AV19" s="40">
        <f t="shared" si="0"/>
        <v>0</v>
      </c>
      <c r="AW19" s="39">
        <f t="shared" si="1"/>
        <v>0</v>
      </c>
      <c r="AX19" s="55" t="str">
        <f t="shared" si="1"/>
        <v>-</v>
      </c>
      <c r="AY19" s="40">
        <f t="shared" si="1"/>
        <v>0</v>
      </c>
      <c r="AZ19" s="39">
        <f t="shared" si="2"/>
        <v>0</v>
      </c>
      <c r="BA19" s="55" t="str">
        <f>U19</f>
        <v>-</v>
      </c>
      <c r="BB19" s="40">
        <f>V19</f>
        <v>0</v>
      </c>
      <c r="BC19" s="39">
        <f t="shared" si="3"/>
        <v>0</v>
      </c>
      <c r="BD19" s="55" t="str">
        <f>X19</f>
        <v>-</v>
      </c>
      <c r="BE19" s="40">
        <f>Y19</f>
        <v>0</v>
      </c>
      <c r="BF19" s="309" t="str">
        <f t="shared" si="4"/>
        <v>-</v>
      </c>
      <c r="BG19" s="310"/>
      <c r="BH19" s="311"/>
      <c r="BI19" s="314"/>
      <c r="BJ19" s="110">
        <f t="shared" si="7"/>
        <v>0</v>
      </c>
      <c r="BK19" s="105" t="str">
        <f t="shared" si="7"/>
        <v>-</v>
      </c>
      <c r="BL19" s="111">
        <f t="shared" si="7"/>
        <v>0</v>
      </c>
      <c r="BM19" s="314"/>
      <c r="BN19" s="110">
        <f>AH19</f>
        <v>0</v>
      </c>
      <c r="BO19" s="314"/>
      <c r="BP19" s="277"/>
      <c r="BQ19" s="37">
        <f>AK19</f>
        <v>4</v>
      </c>
      <c r="BR19" s="277"/>
      <c r="BS19" s="12">
        <f t="shared" si="5"/>
        <v>0</v>
      </c>
      <c r="BT19" s="5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9"/>
      <c r="CV19" s="9"/>
      <c r="CW19" s="9"/>
      <c r="CX19" s="9"/>
      <c r="CY19" s="9"/>
      <c r="CZ19" s="9"/>
      <c r="DA19" s="9"/>
      <c r="DB19" s="9"/>
      <c r="DC19" s="9"/>
      <c r="DD19" s="87"/>
      <c r="DE19" s="87"/>
      <c r="DF19" s="88">
        <f>IF(N19="-",0,IF(N19&gt;P19,3,IF(N19=P19,1,0)))</f>
        <v>1</v>
      </c>
      <c r="DG19" s="88">
        <f>IF(Q19="-",0,IF(Q19&gt;S19,3,IF(Q19=S19,1,0)))</f>
        <v>1</v>
      </c>
      <c r="DH19" s="88">
        <f>IF(T19="-",0,IF(T19&gt;V19,3,IF(T19=V19,1,0)))</f>
        <v>1</v>
      </c>
      <c r="DI19" s="88">
        <f>IF(W19="-",0,IF(W19&gt;Y19,3,IF(W19=Y19,1,0)))</f>
        <v>1</v>
      </c>
      <c r="DJ19" s="88">
        <f>IF(Z19="-",0,IF(Z19&gt;AB19,3,IF(Z19=AB19,1,0)))</f>
        <v>0</v>
      </c>
      <c r="DK19" s="87"/>
    </row>
    <row r="20" spans="1:84" ht="15" customHeight="1" thickBot="1" thickTop="1">
      <c r="A20" s="169">
        <v>0.4583333333333333</v>
      </c>
      <c r="B20" s="164">
        <v>162</v>
      </c>
      <c r="C20" s="170" t="s">
        <v>6</v>
      </c>
      <c r="D20" s="171">
        <f>L11</f>
        <v>4</v>
      </c>
      <c r="E20" s="172" t="str">
        <f>M11</f>
        <v>Azalea BK 1</v>
      </c>
      <c r="F20" s="171">
        <f>L9</f>
        <v>2</v>
      </c>
      <c r="G20" s="172" t="str">
        <f>M9</f>
        <v>Stora Mellby/Sollebrunn</v>
      </c>
      <c r="H20" s="178">
        <v>0</v>
      </c>
      <c r="I20" s="174" t="s">
        <v>17</v>
      </c>
      <c r="J20" s="175">
        <v>0</v>
      </c>
      <c r="K20" s="17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79"/>
      <c r="AN20" s="147"/>
      <c r="AO20" s="180"/>
      <c r="AP20" s="147"/>
      <c r="AQ20" s="181"/>
      <c r="AR20" s="181"/>
      <c r="AS20" s="182"/>
      <c r="AT20" s="147"/>
      <c r="AU20" s="183"/>
      <c r="AV20" s="182"/>
      <c r="AW20" s="147"/>
      <c r="AX20" s="183"/>
      <c r="AY20" s="182"/>
      <c r="AZ20" s="147"/>
      <c r="BA20" s="183"/>
      <c r="BB20" s="182"/>
      <c r="BC20" s="147"/>
      <c r="BD20" s="183"/>
      <c r="BE20" s="181"/>
      <c r="BF20" s="182"/>
      <c r="BG20" s="147"/>
      <c r="BH20" s="183"/>
      <c r="BI20" s="181"/>
      <c r="BJ20" s="182"/>
      <c r="BK20" s="181"/>
      <c r="BL20" s="315"/>
      <c r="BM20" s="147"/>
      <c r="BN20" s="317"/>
      <c r="BO20" s="184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85"/>
      <c r="CB20" s="186"/>
      <c r="CC20" s="186"/>
      <c r="CD20" s="186"/>
      <c r="CE20" s="186"/>
      <c r="CF20" s="186"/>
    </row>
    <row r="21" spans="1:84" ht="15" customHeight="1" thickBot="1" thickTop="1">
      <c r="A21" s="169">
        <v>0.46875</v>
      </c>
      <c r="B21" s="164">
        <v>163</v>
      </c>
      <c r="C21" s="170" t="s">
        <v>7</v>
      </c>
      <c r="D21" s="171">
        <f>L16</f>
        <v>7</v>
      </c>
      <c r="E21" s="172" t="str">
        <f>M16</f>
        <v>Skoftebyns IF 1</v>
      </c>
      <c r="F21" s="171">
        <f>L18</f>
        <v>9</v>
      </c>
      <c r="G21" s="172" t="str">
        <f>M18</f>
        <v>Gerdskens BK Gul</v>
      </c>
      <c r="H21" s="178">
        <v>0</v>
      </c>
      <c r="I21" s="174" t="s">
        <v>17</v>
      </c>
      <c r="J21" s="175">
        <v>0</v>
      </c>
      <c r="K21" s="17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79"/>
      <c r="AN21" s="147"/>
      <c r="AO21" s="180"/>
      <c r="AP21" s="182"/>
      <c r="AQ21" s="147"/>
      <c r="AR21" s="183"/>
      <c r="AS21" s="147"/>
      <c r="AT21" s="181"/>
      <c r="AU21" s="181"/>
      <c r="AV21" s="182"/>
      <c r="AW21" s="147"/>
      <c r="AX21" s="183"/>
      <c r="AY21" s="182"/>
      <c r="AZ21" s="147"/>
      <c r="BA21" s="183"/>
      <c r="BB21" s="182"/>
      <c r="BC21" s="147"/>
      <c r="BD21" s="183"/>
      <c r="BE21" s="181"/>
      <c r="BF21" s="182"/>
      <c r="BG21" s="147"/>
      <c r="BH21" s="183"/>
      <c r="BI21" s="181"/>
      <c r="BJ21" s="182"/>
      <c r="BK21" s="181"/>
      <c r="BL21" s="316"/>
      <c r="BM21" s="147"/>
      <c r="BN21" s="318"/>
      <c r="BO21" s="184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85"/>
      <c r="CB21" s="186"/>
      <c r="CC21" s="186"/>
      <c r="CD21" s="186"/>
      <c r="CE21" s="186"/>
      <c r="CF21" s="186"/>
    </row>
    <row r="22" spans="1:84" ht="15" customHeight="1" thickBot="1" thickTop="1">
      <c r="A22" s="169">
        <v>0.4791666666666667</v>
      </c>
      <c r="B22" s="164">
        <v>164</v>
      </c>
      <c r="C22" s="170" t="s">
        <v>6</v>
      </c>
      <c r="D22" s="171">
        <f>L12</f>
        <v>5</v>
      </c>
      <c r="E22" s="172" t="str">
        <f>M12</f>
        <v>Skoftebyns IF 2</v>
      </c>
      <c r="F22" s="171">
        <f>L10</f>
        <v>3</v>
      </c>
      <c r="G22" s="172" t="str">
        <f>M10</f>
        <v>Partille IF</v>
      </c>
      <c r="H22" s="178">
        <v>0</v>
      </c>
      <c r="I22" s="174" t="s">
        <v>17</v>
      </c>
      <c r="J22" s="175">
        <v>0</v>
      </c>
      <c r="K22" s="17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79"/>
      <c r="AN22" s="147"/>
      <c r="AO22" s="180"/>
      <c r="AP22" s="182"/>
      <c r="AQ22" s="147"/>
      <c r="AR22" s="183"/>
      <c r="AS22" s="182"/>
      <c r="AT22" s="147"/>
      <c r="AU22" s="183"/>
      <c r="AV22" s="147"/>
      <c r="AW22" s="181"/>
      <c r="AX22" s="181"/>
      <c r="AY22" s="182"/>
      <c r="AZ22" s="147"/>
      <c r="BA22" s="183"/>
      <c r="BB22" s="182"/>
      <c r="BC22" s="147"/>
      <c r="BD22" s="183"/>
      <c r="BE22" s="181"/>
      <c r="BF22" s="182"/>
      <c r="BG22" s="147"/>
      <c r="BH22" s="183"/>
      <c r="BI22" s="181"/>
      <c r="BJ22" s="182"/>
      <c r="BK22" s="181"/>
      <c r="BL22" s="316"/>
      <c r="BM22" s="147"/>
      <c r="BN22" s="318"/>
      <c r="BO22" s="184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85"/>
      <c r="CB22" s="186"/>
      <c r="CC22" s="186"/>
      <c r="CD22" s="186"/>
      <c r="CE22" s="186"/>
      <c r="CF22" s="186"/>
    </row>
    <row r="23" spans="1:84" ht="15" customHeight="1" thickBot="1" thickTop="1">
      <c r="A23" s="169">
        <v>0.4895833333333333</v>
      </c>
      <c r="B23" s="164">
        <v>165</v>
      </c>
      <c r="C23" s="170" t="s">
        <v>7</v>
      </c>
      <c r="D23" s="171">
        <f>L19</f>
        <v>10</v>
      </c>
      <c r="E23" s="172" t="str">
        <f>M19</f>
        <v>Azalea BK 2</v>
      </c>
      <c r="F23" s="171">
        <f>L17</f>
        <v>8</v>
      </c>
      <c r="G23" s="172" t="str">
        <f>M17</f>
        <v>Norrby IF</v>
      </c>
      <c r="H23" s="178">
        <v>0</v>
      </c>
      <c r="I23" s="174" t="s">
        <v>17</v>
      </c>
      <c r="J23" s="175">
        <v>0</v>
      </c>
      <c r="K23" s="17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79"/>
      <c r="AN23" s="147"/>
      <c r="AO23" s="180"/>
      <c r="AP23" s="182"/>
      <c r="AQ23" s="147"/>
      <c r="AR23" s="183"/>
      <c r="AS23" s="182"/>
      <c r="AT23" s="147"/>
      <c r="AU23" s="183"/>
      <c r="AV23" s="182"/>
      <c r="AW23" s="147"/>
      <c r="AX23" s="183"/>
      <c r="AY23" s="147"/>
      <c r="AZ23" s="181"/>
      <c r="BA23" s="181"/>
      <c r="BB23" s="182"/>
      <c r="BC23" s="147"/>
      <c r="BD23" s="183"/>
      <c r="BE23" s="181"/>
      <c r="BF23" s="182"/>
      <c r="BG23" s="147"/>
      <c r="BH23" s="183"/>
      <c r="BI23" s="181"/>
      <c r="BJ23" s="182"/>
      <c r="BK23" s="181"/>
      <c r="BL23" s="316"/>
      <c r="BM23" s="147"/>
      <c r="BN23" s="318"/>
      <c r="BO23" s="184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85"/>
      <c r="CB23" s="186"/>
      <c r="CC23" s="186"/>
      <c r="CD23" s="186"/>
      <c r="CE23" s="186"/>
      <c r="CF23" s="186"/>
    </row>
    <row r="24" spans="1:84" ht="15" customHeight="1" thickBot="1" thickTop="1">
      <c r="A24" s="169">
        <v>0.5</v>
      </c>
      <c r="B24" s="164">
        <v>166</v>
      </c>
      <c r="C24" s="170" t="s">
        <v>6</v>
      </c>
      <c r="D24" s="171">
        <f>L8</f>
        <v>1</v>
      </c>
      <c r="E24" s="172" t="str">
        <f>M8</f>
        <v>Gerdskens BK Svart</v>
      </c>
      <c r="F24" s="171">
        <f>L11</f>
        <v>4</v>
      </c>
      <c r="G24" s="172" t="str">
        <f>M11</f>
        <v>Azalea BK 1</v>
      </c>
      <c r="H24" s="178">
        <v>0</v>
      </c>
      <c r="I24" s="174" t="s">
        <v>17</v>
      </c>
      <c r="J24" s="175">
        <v>0</v>
      </c>
      <c r="K24" s="17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79"/>
      <c r="AN24" s="147"/>
      <c r="AO24" s="180"/>
      <c r="AP24" s="182"/>
      <c r="AQ24" s="147"/>
      <c r="AR24" s="183"/>
      <c r="AS24" s="182"/>
      <c r="AT24" s="147"/>
      <c r="AU24" s="183"/>
      <c r="AV24" s="182"/>
      <c r="AW24" s="147"/>
      <c r="AX24" s="183"/>
      <c r="AY24" s="182"/>
      <c r="AZ24" s="147"/>
      <c r="BA24" s="183"/>
      <c r="BB24" s="147"/>
      <c r="BC24" s="181"/>
      <c r="BD24" s="181"/>
      <c r="BE24" s="181"/>
      <c r="BF24" s="182"/>
      <c r="BG24" s="147"/>
      <c r="BH24" s="183"/>
      <c r="BI24" s="181"/>
      <c r="BJ24" s="182"/>
      <c r="BK24" s="181"/>
      <c r="BL24" s="316"/>
      <c r="BM24" s="147"/>
      <c r="BN24" s="318"/>
      <c r="BO24" s="184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85"/>
      <c r="CB24" s="185"/>
      <c r="CC24" s="185"/>
      <c r="CD24" s="185"/>
      <c r="CE24" s="185"/>
      <c r="CF24" s="185"/>
    </row>
    <row r="25" spans="1:84" ht="15" customHeight="1" thickBot="1" thickTop="1">
      <c r="A25" s="169">
        <v>0.5104166666666666</v>
      </c>
      <c r="B25" s="164">
        <v>167</v>
      </c>
      <c r="C25" s="170" t="s">
        <v>7</v>
      </c>
      <c r="D25" s="171">
        <f>L15</f>
        <v>6</v>
      </c>
      <c r="E25" s="172" t="str">
        <f>M15</f>
        <v>Hestrafors IF</v>
      </c>
      <c r="F25" s="171">
        <f>L18</f>
        <v>9</v>
      </c>
      <c r="G25" s="172" t="str">
        <f>M18</f>
        <v>Gerdskens BK Gul</v>
      </c>
      <c r="H25" s="178">
        <v>0</v>
      </c>
      <c r="I25" s="174" t="s">
        <v>17</v>
      </c>
      <c r="J25" s="175">
        <v>0</v>
      </c>
      <c r="K25" s="176"/>
      <c r="L25" s="179"/>
      <c r="M25" s="179"/>
      <c r="N25" s="187"/>
      <c r="O25" s="188"/>
      <c r="P25" s="189"/>
      <c r="Q25" s="187"/>
      <c r="R25" s="179"/>
      <c r="S25" s="189"/>
      <c r="T25" s="187"/>
      <c r="U25" s="179"/>
      <c r="V25" s="189"/>
      <c r="W25" s="187"/>
      <c r="X25" s="179"/>
      <c r="Y25" s="189"/>
      <c r="Z25" s="187"/>
      <c r="AA25" s="179"/>
      <c r="AB25" s="189"/>
      <c r="AC25" s="179"/>
      <c r="AD25" s="179"/>
      <c r="AE25" s="179"/>
      <c r="AF25" s="189"/>
      <c r="AG25" s="179"/>
      <c r="AH25" s="179"/>
      <c r="AI25" s="179"/>
      <c r="AJ25" s="179"/>
      <c r="AK25" s="179"/>
      <c r="AL25" s="179"/>
      <c r="AM25" s="179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85"/>
      <c r="CB25" s="185"/>
      <c r="CC25" s="185"/>
      <c r="CD25" s="185"/>
      <c r="CE25" s="185"/>
      <c r="CF25" s="185"/>
    </row>
    <row r="26" spans="1:84" ht="15" customHeight="1" thickBot="1" thickTop="1">
      <c r="A26" s="169">
        <v>0.5208333333333334</v>
      </c>
      <c r="B26" s="164">
        <v>168</v>
      </c>
      <c r="C26" s="170" t="s">
        <v>6</v>
      </c>
      <c r="D26" s="171">
        <f>L9</f>
        <v>2</v>
      </c>
      <c r="E26" s="172" t="str">
        <f>M9</f>
        <v>Stora Mellby/Sollebrunn</v>
      </c>
      <c r="F26" s="171">
        <f>L12</f>
        <v>5</v>
      </c>
      <c r="G26" s="172" t="str">
        <f>M12</f>
        <v>Skoftebyns IF 2</v>
      </c>
      <c r="H26" s="178">
        <v>0</v>
      </c>
      <c r="I26" s="174" t="s">
        <v>17</v>
      </c>
      <c r="J26" s="175">
        <v>0</v>
      </c>
      <c r="K26" s="176"/>
      <c r="L26" s="179"/>
      <c r="M26" s="179"/>
      <c r="N26" s="187"/>
      <c r="O26" s="188"/>
      <c r="P26" s="189"/>
      <c r="Q26" s="187"/>
      <c r="R26" s="179"/>
      <c r="S26" s="189"/>
      <c r="T26" s="187"/>
      <c r="U26" s="179"/>
      <c r="V26" s="189"/>
      <c r="W26" s="187"/>
      <c r="X26" s="179"/>
      <c r="Y26" s="189"/>
      <c r="Z26" s="187"/>
      <c r="AA26" s="179"/>
      <c r="AB26" s="189"/>
      <c r="AC26" s="179"/>
      <c r="AD26" s="179"/>
      <c r="AE26" s="179"/>
      <c r="AF26" s="189"/>
      <c r="AG26" s="179"/>
      <c r="AH26" s="179"/>
      <c r="AI26" s="179"/>
      <c r="AJ26" s="179"/>
      <c r="AK26" s="179"/>
      <c r="AL26" s="179"/>
      <c r="AM26" s="179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85"/>
      <c r="CB26" s="185"/>
      <c r="CC26" s="185"/>
      <c r="CD26" s="185"/>
      <c r="CE26" s="185"/>
      <c r="CF26" s="185"/>
    </row>
    <row r="27" spans="1:84" ht="15" customHeight="1" thickBot="1" thickTop="1">
      <c r="A27" s="169">
        <v>0.53125</v>
      </c>
      <c r="B27" s="164">
        <v>169</v>
      </c>
      <c r="C27" s="170" t="s">
        <v>7</v>
      </c>
      <c r="D27" s="171">
        <f>L16</f>
        <v>7</v>
      </c>
      <c r="E27" s="172" t="str">
        <f>M16</f>
        <v>Skoftebyns IF 1</v>
      </c>
      <c r="F27" s="171">
        <f>L19</f>
        <v>10</v>
      </c>
      <c r="G27" s="172" t="str">
        <f>M19</f>
        <v>Azalea BK 2</v>
      </c>
      <c r="H27" s="178">
        <v>0</v>
      </c>
      <c r="I27" s="174" t="s">
        <v>17</v>
      </c>
      <c r="J27" s="175">
        <v>0</v>
      </c>
      <c r="K27" s="176"/>
      <c r="L27" s="179"/>
      <c r="M27" s="179"/>
      <c r="N27" s="187"/>
      <c r="O27" s="188"/>
      <c r="P27" s="189"/>
      <c r="Q27" s="187"/>
      <c r="R27" s="179"/>
      <c r="S27" s="189"/>
      <c r="T27" s="187"/>
      <c r="U27" s="179"/>
      <c r="V27" s="189"/>
      <c r="W27" s="187"/>
      <c r="X27" s="179"/>
      <c r="Y27" s="189"/>
      <c r="Z27" s="187"/>
      <c r="AA27" s="179"/>
      <c r="AB27" s="189"/>
      <c r="AC27" s="179"/>
      <c r="AD27" s="179"/>
      <c r="AE27" s="179"/>
      <c r="AF27" s="189"/>
      <c r="AG27" s="179"/>
      <c r="AH27" s="179"/>
      <c r="AI27" s="179"/>
      <c r="AJ27" s="179"/>
      <c r="AK27" s="179"/>
      <c r="AL27" s="179"/>
      <c r="AM27" s="17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85"/>
      <c r="CB27" s="185"/>
      <c r="CC27" s="185"/>
      <c r="CD27" s="185"/>
      <c r="CE27" s="185"/>
      <c r="CF27" s="185"/>
    </row>
    <row r="28" spans="1:84" ht="15" customHeight="1" thickTop="1">
      <c r="A28" s="179"/>
      <c r="B28" s="179"/>
      <c r="C28" s="179"/>
      <c r="D28" s="179"/>
      <c r="E28" s="179"/>
      <c r="F28" s="179"/>
      <c r="G28" s="179"/>
      <c r="H28" s="191"/>
      <c r="I28" s="191"/>
      <c r="J28" s="191"/>
      <c r="K28" s="176"/>
      <c r="L28" s="179"/>
      <c r="M28" s="179"/>
      <c r="N28" s="187"/>
      <c r="O28" s="192"/>
      <c r="P28" s="189"/>
      <c r="Q28" s="187"/>
      <c r="R28" s="179"/>
      <c r="S28" s="189"/>
      <c r="T28" s="187"/>
      <c r="U28" s="179"/>
      <c r="V28" s="189"/>
      <c r="W28" s="187"/>
      <c r="X28" s="179"/>
      <c r="Y28" s="189"/>
      <c r="Z28" s="187"/>
      <c r="AA28" s="179"/>
      <c r="AB28" s="189"/>
      <c r="AC28" s="179"/>
      <c r="AD28" s="179"/>
      <c r="AE28" s="179"/>
      <c r="AF28" s="189"/>
      <c r="AG28" s="179"/>
      <c r="AH28" s="187"/>
      <c r="AI28" s="179"/>
      <c r="AJ28" s="179"/>
      <c r="AK28" s="179"/>
      <c r="AL28" s="179"/>
      <c r="AM28" s="179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85"/>
      <c r="CB28" s="185"/>
      <c r="CC28" s="185"/>
      <c r="CD28" s="185"/>
      <c r="CE28" s="185"/>
      <c r="CF28" s="185"/>
    </row>
    <row r="29" spans="1:84" ht="15" customHeight="1">
      <c r="A29" s="179"/>
      <c r="B29" s="179"/>
      <c r="C29" s="179"/>
      <c r="D29" s="179"/>
      <c r="E29" s="179"/>
      <c r="F29" s="179"/>
      <c r="G29" s="179"/>
      <c r="H29" s="191"/>
      <c r="I29" s="191"/>
      <c r="J29" s="191"/>
      <c r="K29" s="176"/>
      <c r="L29" s="179"/>
      <c r="M29" s="179"/>
      <c r="N29" s="187"/>
      <c r="O29" s="192"/>
      <c r="P29" s="189"/>
      <c r="Q29" s="187"/>
      <c r="R29" s="179"/>
      <c r="S29" s="189"/>
      <c r="T29" s="187"/>
      <c r="U29" s="179"/>
      <c r="V29" s="189"/>
      <c r="W29" s="187"/>
      <c r="X29" s="179"/>
      <c r="Y29" s="189"/>
      <c r="Z29" s="187"/>
      <c r="AA29" s="179"/>
      <c r="AB29" s="189"/>
      <c r="AC29" s="179"/>
      <c r="AD29" s="179"/>
      <c r="AE29" s="179"/>
      <c r="AF29" s="189"/>
      <c r="AG29" s="179"/>
      <c r="AH29" s="187"/>
      <c r="AI29" s="179"/>
      <c r="AJ29" s="179"/>
      <c r="AK29" s="179"/>
      <c r="AL29" s="179"/>
      <c r="AM29" s="179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85"/>
      <c r="CB29" s="185"/>
      <c r="CC29" s="185"/>
      <c r="CD29" s="185"/>
      <c r="CE29" s="185"/>
      <c r="CF29" s="185"/>
    </row>
    <row r="30" spans="1:84" ht="15" customHeight="1" thickBot="1">
      <c r="A30" s="179"/>
      <c r="B30" s="179"/>
      <c r="C30" s="179"/>
      <c r="D30" s="179"/>
      <c r="E30" s="179"/>
      <c r="F30" s="179"/>
      <c r="G30" s="179"/>
      <c r="H30" s="191"/>
      <c r="I30" s="191"/>
      <c r="J30" s="191"/>
      <c r="K30" s="176"/>
      <c r="L30" s="179"/>
      <c r="M30" s="179"/>
      <c r="N30" s="187"/>
      <c r="O30" s="192"/>
      <c r="P30" s="189"/>
      <c r="Q30" s="187"/>
      <c r="R30" s="179"/>
      <c r="S30" s="189"/>
      <c r="T30" s="187"/>
      <c r="U30" s="179"/>
      <c r="V30" s="189"/>
      <c r="W30" s="187"/>
      <c r="X30" s="179"/>
      <c r="Y30" s="189"/>
      <c r="Z30" s="187"/>
      <c r="AA30" s="179"/>
      <c r="AB30" s="189"/>
      <c r="AC30" s="179"/>
      <c r="AD30" s="179"/>
      <c r="AE30" s="179"/>
      <c r="AF30" s="189"/>
      <c r="AG30" s="179"/>
      <c r="AH30" s="187"/>
      <c r="AI30" s="179"/>
      <c r="AJ30" s="179"/>
      <c r="AK30" s="179"/>
      <c r="AL30" s="179"/>
      <c r="AM30" s="179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85"/>
      <c r="CB30" s="185"/>
      <c r="CC30" s="185"/>
      <c r="CD30" s="185"/>
      <c r="CE30" s="185"/>
      <c r="CF30" s="185"/>
    </row>
    <row r="31" spans="1:84" ht="15" customHeight="1" thickBot="1" thickTop="1">
      <c r="A31" s="15"/>
      <c r="B31" s="22"/>
      <c r="C31" s="44"/>
      <c r="D31" s="15"/>
      <c r="E31" s="242" t="s">
        <v>82</v>
      </c>
      <c r="F31" s="243"/>
      <c r="G31" s="244"/>
      <c r="H31" s="70"/>
      <c r="I31" s="30"/>
      <c r="J31" s="34"/>
      <c r="K31" s="176"/>
      <c r="L31" s="179"/>
      <c r="M31" s="179"/>
      <c r="N31" s="187"/>
      <c r="O31" s="192"/>
      <c r="P31" s="189"/>
      <c r="Q31" s="187"/>
      <c r="R31" s="179"/>
      <c r="S31" s="189"/>
      <c r="T31" s="187"/>
      <c r="U31" s="179"/>
      <c r="V31" s="189"/>
      <c r="W31" s="187"/>
      <c r="X31" s="179"/>
      <c r="Y31" s="189"/>
      <c r="Z31" s="187"/>
      <c r="AA31" s="179"/>
      <c r="AB31" s="189"/>
      <c r="AC31" s="179"/>
      <c r="AD31" s="179"/>
      <c r="AE31" s="179"/>
      <c r="AF31" s="189"/>
      <c r="AG31" s="179"/>
      <c r="AH31" s="187"/>
      <c r="AI31" s="179"/>
      <c r="AJ31" s="179"/>
      <c r="AK31" s="179"/>
      <c r="AL31" s="179"/>
      <c r="AM31" s="179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85"/>
      <c r="CB31" s="185"/>
      <c r="CC31" s="185"/>
      <c r="CD31" s="185"/>
      <c r="CE31" s="185"/>
      <c r="CF31" s="185"/>
    </row>
    <row r="32" spans="1:84" ht="15" customHeight="1" thickBot="1" thickTop="1">
      <c r="A32" s="12" t="s">
        <v>14</v>
      </c>
      <c r="B32" s="35" t="s">
        <v>10</v>
      </c>
      <c r="C32" s="36" t="s">
        <v>24</v>
      </c>
      <c r="D32" s="27" t="s">
        <v>13</v>
      </c>
      <c r="E32" s="27" t="s">
        <v>11</v>
      </c>
      <c r="F32" s="27" t="s">
        <v>13</v>
      </c>
      <c r="G32" s="27" t="s">
        <v>11</v>
      </c>
      <c r="H32" s="234" t="s">
        <v>5</v>
      </c>
      <c r="I32" s="234"/>
      <c r="J32" s="234"/>
      <c r="K32" s="176"/>
      <c r="L32" s="179"/>
      <c r="M32" s="179"/>
      <c r="N32" s="187"/>
      <c r="O32" s="192"/>
      <c r="P32" s="189"/>
      <c r="Q32" s="187"/>
      <c r="R32" s="179"/>
      <c r="S32" s="189"/>
      <c r="T32" s="187"/>
      <c r="U32" s="179"/>
      <c r="V32" s="189"/>
      <c r="W32" s="187"/>
      <c r="X32" s="179"/>
      <c r="Y32" s="189"/>
      <c r="Z32" s="187"/>
      <c r="AA32" s="179"/>
      <c r="AB32" s="189"/>
      <c r="AC32" s="179"/>
      <c r="AD32" s="179"/>
      <c r="AE32" s="179"/>
      <c r="AF32" s="189"/>
      <c r="AG32" s="179"/>
      <c r="AH32" s="187"/>
      <c r="AI32" s="179"/>
      <c r="AJ32" s="179"/>
      <c r="AK32" s="179"/>
      <c r="AL32" s="179"/>
      <c r="AM32" s="179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85"/>
      <c r="CB32" s="185"/>
      <c r="CC32" s="185"/>
      <c r="CD32" s="185"/>
      <c r="CE32" s="185"/>
      <c r="CF32" s="185"/>
    </row>
    <row r="33" spans="1:84" ht="15" customHeight="1" thickBot="1" thickTop="1">
      <c r="A33" s="109">
        <v>0.545138888888889</v>
      </c>
      <c r="B33" s="35">
        <v>170</v>
      </c>
      <c r="C33" s="68" t="s">
        <v>51</v>
      </c>
      <c r="D33" s="235" t="s">
        <v>40</v>
      </c>
      <c r="E33" s="236"/>
      <c r="F33" s="235" t="s">
        <v>38</v>
      </c>
      <c r="G33" s="236"/>
      <c r="H33" s="38"/>
      <c r="I33" s="97" t="s">
        <v>17</v>
      </c>
      <c r="J33" s="60"/>
      <c r="K33" s="176"/>
      <c r="L33" s="179"/>
      <c r="M33" s="179"/>
      <c r="N33" s="187"/>
      <c r="O33" s="192"/>
      <c r="P33" s="189"/>
      <c r="Q33" s="187"/>
      <c r="R33" s="179"/>
      <c r="S33" s="189"/>
      <c r="T33" s="187"/>
      <c r="U33" s="179"/>
      <c r="V33" s="189"/>
      <c r="W33" s="187"/>
      <c r="X33" s="179"/>
      <c r="Y33" s="189"/>
      <c r="Z33" s="187"/>
      <c r="AA33" s="179"/>
      <c r="AB33" s="189"/>
      <c r="AC33" s="179"/>
      <c r="AD33" s="179"/>
      <c r="AE33" s="179"/>
      <c r="AF33" s="189"/>
      <c r="AG33" s="179"/>
      <c r="AH33" s="187"/>
      <c r="AI33" s="179"/>
      <c r="AJ33" s="179"/>
      <c r="AK33" s="179"/>
      <c r="AL33" s="179"/>
      <c r="AM33" s="179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85"/>
      <c r="CB33" s="185"/>
      <c r="CC33" s="185"/>
      <c r="CD33" s="185"/>
      <c r="CE33" s="185"/>
      <c r="CF33" s="185"/>
    </row>
    <row r="34" spans="1:84" ht="15" customHeight="1" thickBot="1" thickTop="1">
      <c r="A34" s="12"/>
      <c r="B34" s="35"/>
      <c r="C34" s="36"/>
      <c r="D34" s="226"/>
      <c r="E34" s="227"/>
      <c r="F34" s="226"/>
      <c r="G34" s="227"/>
      <c r="H34" s="39"/>
      <c r="I34" s="97" t="s">
        <v>17</v>
      </c>
      <c r="J34" s="48"/>
      <c r="K34" s="176"/>
      <c r="L34" s="179"/>
      <c r="M34" s="179"/>
      <c r="N34" s="187"/>
      <c r="O34" s="192"/>
      <c r="P34" s="189"/>
      <c r="Q34" s="187"/>
      <c r="R34" s="179"/>
      <c r="S34" s="189"/>
      <c r="T34" s="187"/>
      <c r="U34" s="179"/>
      <c r="V34" s="189"/>
      <c r="W34" s="187"/>
      <c r="X34" s="179"/>
      <c r="Y34" s="189"/>
      <c r="Z34" s="187"/>
      <c r="AA34" s="179"/>
      <c r="AB34" s="189"/>
      <c r="AC34" s="179"/>
      <c r="AD34" s="179"/>
      <c r="AE34" s="179"/>
      <c r="AF34" s="189"/>
      <c r="AG34" s="179"/>
      <c r="AH34" s="187"/>
      <c r="AI34" s="179"/>
      <c r="AJ34" s="179"/>
      <c r="AK34" s="179"/>
      <c r="AL34" s="179"/>
      <c r="AM34" s="179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85"/>
      <c r="CB34" s="185"/>
      <c r="CC34" s="185"/>
      <c r="CD34" s="185"/>
      <c r="CE34" s="185"/>
      <c r="CF34" s="185"/>
    </row>
    <row r="35" spans="1:84" ht="15" customHeight="1" thickBot="1" thickTop="1">
      <c r="A35" s="109">
        <v>0.5555555555555556</v>
      </c>
      <c r="B35" s="35">
        <v>171</v>
      </c>
      <c r="C35" s="68" t="s">
        <v>52</v>
      </c>
      <c r="D35" s="235" t="s">
        <v>41</v>
      </c>
      <c r="E35" s="236"/>
      <c r="F35" s="235" t="s">
        <v>44</v>
      </c>
      <c r="G35" s="236"/>
      <c r="H35" s="38"/>
      <c r="I35" s="97" t="s">
        <v>17</v>
      </c>
      <c r="J35" s="60"/>
      <c r="K35" s="176"/>
      <c r="L35" s="179"/>
      <c r="M35" s="179"/>
      <c r="N35" s="187"/>
      <c r="O35" s="192"/>
      <c r="P35" s="189"/>
      <c r="Q35" s="187"/>
      <c r="R35" s="179"/>
      <c r="S35" s="189"/>
      <c r="T35" s="187"/>
      <c r="U35" s="179"/>
      <c r="V35" s="189"/>
      <c r="W35" s="187"/>
      <c r="X35" s="179"/>
      <c r="Y35" s="189"/>
      <c r="Z35" s="187"/>
      <c r="AA35" s="179"/>
      <c r="AB35" s="189"/>
      <c r="AC35" s="179"/>
      <c r="AD35" s="179"/>
      <c r="AE35" s="179"/>
      <c r="AF35" s="189"/>
      <c r="AG35" s="179"/>
      <c r="AH35" s="187"/>
      <c r="AI35" s="179"/>
      <c r="AJ35" s="179"/>
      <c r="AK35" s="179"/>
      <c r="AL35" s="179"/>
      <c r="AM35" s="179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85"/>
      <c r="CB35" s="185"/>
      <c r="CC35" s="185"/>
      <c r="CD35" s="185"/>
      <c r="CE35" s="185"/>
      <c r="CF35" s="185"/>
    </row>
    <row r="36" spans="1:84" ht="15" customHeight="1" thickBot="1" thickTop="1">
      <c r="A36" s="10"/>
      <c r="B36" s="35"/>
      <c r="C36" s="36"/>
      <c r="D36" s="226"/>
      <c r="E36" s="227"/>
      <c r="F36" s="226"/>
      <c r="G36" s="227"/>
      <c r="H36" s="39"/>
      <c r="I36" s="97" t="s">
        <v>17</v>
      </c>
      <c r="J36" s="48"/>
      <c r="K36" s="176"/>
      <c r="L36" s="179"/>
      <c r="M36" s="179"/>
      <c r="N36" s="187"/>
      <c r="O36" s="192"/>
      <c r="P36" s="189"/>
      <c r="Q36" s="187"/>
      <c r="R36" s="179"/>
      <c r="S36" s="189"/>
      <c r="T36" s="187"/>
      <c r="U36" s="179"/>
      <c r="V36" s="189"/>
      <c r="W36" s="187"/>
      <c r="X36" s="179"/>
      <c r="Y36" s="189"/>
      <c r="Z36" s="187"/>
      <c r="AA36" s="179"/>
      <c r="AB36" s="189"/>
      <c r="AC36" s="179"/>
      <c r="AD36" s="179"/>
      <c r="AE36" s="179"/>
      <c r="AF36" s="189"/>
      <c r="AG36" s="179"/>
      <c r="AH36" s="187"/>
      <c r="AI36" s="179"/>
      <c r="AJ36" s="179"/>
      <c r="AK36" s="179"/>
      <c r="AL36" s="179"/>
      <c r="AM36" s="179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85"/>
      <c r="CB36" s="185"/>
      <c r="CC36" s="185"/>
      <c r="CD36" s="185"/>
      <c r="CE36" s="185"/>
      <c r="CF36" s="185"/>
    </row>
    <row r="37" spans="1:84" ht="15" customHeight="1" thickTop="1">
      <c r="A37" s="179"/>
      <c r="B37" s="179"/>
      <c r="C37" s="179"/>
      <c r="D37" s="179"/>
      <c r="E37" s="179"/>
      <c r="F37" s="179"/>
      <c r="G37" s="179"/>
      <c r="H37" s="191"/>
      <c r="I37" s="191"/>
      <c r="J37" s="191"/>
      <c r="K37" s="176"/>
      <c r="L37" s="179"/>
      <c r="M37" s="179"/>
      <c r="N37" s="187"/>
      <c r="O37" s="192"/>
      <c r="P37" s="189"/>
      <c r="Q37" s="187"/>
      <c r="R37" s="179"/>
      <c r="S37" s="189"/>
      <c r="T37" s="187"/>
      <c r="U37" s="179"/>
      <c r="V37" s="189"/>
      <c r="W37" s="187"/>
      <c r="X37" s="179"/>
      <c r="Y37" s="189"/>
      <c r="Z37" s="187"/>
      <c r="AA37" s="179"/>
      <c r="AB37" s="189"/>
      <c r="AC37" s="179"/>
      <c r="AD37" s="179"/>
      <c r="AE37" s="179"/>
      <c r="AF37" s="189"/>
      <c r="AG37" s="179"/>
      <c r="AH37" s="187"/>
      <c r="AI37" s="179"/>
      <c r="AJ37" s="179"/>
      <c r="AK37" s="179"/>
      <c r="AL37" s="179"/>
      <c r="AM37" s="17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85"/>
      <c r="CB37" s="185"/>
      <c r="CC37" s="185"/>
      <c r="CD37" s="185"/>
      <c r="CE37" s="185"/>
      <c r="CF37" s="185"/>
    </row>
    <row r="38" spans="1:84" ht="15" customHeight="1" thickBot="1">
      <c r="A38" s="179"/>
      <c r="B38" s="179"/>
      <c r="C38" s="179"/>
      <c r="D38" s="179"/>
      <c r="E38" s="179"/>
      <c r="F38" s="179"/>
      <c r="G38" s="179"/>
      <c r="H38" s="191"/>
      <c r="I38" s="191"/>
      <c r="J38" s="191"/>
      <c r="K38" s="176"/>
      <c r="L38" s="179"/>
      <c r="M38" s="179"/>
      <c r="N38" s="187"/>
      <c r="O38" s="192"/>
      <c r="P38" s="189"/>
      <c r="Q38" s="187"/>
      <c r="R38" s="179"/>
      <c r="S38" s="189"/>
      <c r="T38" s="187"/>
      <c r="U38" s="179"/>
      <c r="V38" s="189"/>
      <c r="W38" s="187"/>
      <c r="X38" s="179"/>
      <c r="Y38" s="189"/>
      <c r="Z38" s="187"/>
      <c r="AA38" s="179"/>
      <c r="AB38" s="189"/>
      <c r="AC38" s="179"/>
      <c r="AD38" s="179"/>
      <c r="AE38" s="179"/>
      <c r="AF38" s="189"/>
      <c r="AG38" s="179"/>
      <c r="AH38" s="187"/>
      <c r="AI38" s="179"/>
      <c r="AJ38" s="179"/>
      <c r="AK38" s="179"/>
      <c r="AL38" s="179"/>
      <c r="AM38" s="17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85"/>
      <c r="CB38" s="185"/>
      <c r="CC38" s="185"/>
      <c r="CD38" s="185"/>
      <c r="CE38" s="185"/>
      <c r="CF38" s="185"/>
    </row>
    <row r="39" spans="1:84" ht="15" customHeight="1" thickBot="1" thickTop="1">
      <c r="A39" s="15"/>
      <c r="B39" s="22"/>
      <c r="C39" s="44"/>
      <c r="D39" s="15"/>
      <c r="E39" s="242" t="s">
        <v>50</v>
      </c>
      <c r="F39" s="243"/>
      <c r="G39" s="244"/>
      <c r="H39" s="70"/>
      <c r="I39" s="30"/>
      <c r="J39" s="34"/>
      <c r="K39" s="176"/>
      <c r="L39" s="179"/>
      <c r="M39" s="179"/>
      <c r="N39" s="187"/>
      <c r="O39" s="192"/>
      <c r="P39" s="189"/>
      <c r="Q39" s="187"/>
      <c r="R39" s="179"/>
      <c r="S39" s="189"/>
      <c r="T39" s="187"/>
      <c r="U39" s="179"/>
      <c r="V39" s="189"/>
      <c r="W39" s="187"/>
      <c r="X39" s="179"/>
      <c r="Y39" s="189"/>
      <c r="Z39" s="187"/>
      <c r="AA39" s="179"/>
      <c r="AB39" s="189"/>
      <c r="AC39" s="179"/>
      <c r="AD39" s="179"/>
      <c r="AE39" s="179"/>
      <c r="AF39" s="189"/>
      <c r="AG39" s="179"/>
      <c r="AH39" s="187"/>
      <c r="AI39" s="179"/>
      <c r="AJ39" s="179"/>
      <c r="AK39" s="179"/>
      <c r="AL39" s="179"/>
      <c r="AM39" s="17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85"/>
      <c r="CB39" s="185"/>
      <c r="CC39" s="185"/>
      <c r="CD39" s="185"/>
      <c r="CE39" s="185"/>
      <c r="CF39" s="185"/>
    </row>
    <row r="40" spans="1:84" ht="15" customHeight="1" thickTop="1">
      <c r="A40" s="146" t="s">
        <v>14</v>
      </c>
      <c r="B40" s="203" t="s">
        <v>10</v>
      </c>
      <c r="C40" s="209" t="s">
        <v>24</v>
      </c>
      <c r="D40" s="200" t="s">
        <v>13</v>
      </c>
      <c r="E40" s="200" t="s">
        <v>11</v>
      </c>
      <c r="F40" s="200" t="s">
        <v>13</v>
      </c>
      <c r="G40" s="200" t="s">
        <v>11</v>
      </c>
      <c r="H40" s="327" t="s">
        <v>5</v>
      </c>
      <c r="I40" s="327"/>
      <c r="J40" s="327"/>
      <c r="K40" s="176"/>
      <c r="L40" s="179"/>
      <c r="M40" s="179"/>
      <c r="N40" s="187"/>
      <c r="O40" s="192"/>
      <c r="P40" s="189"/>
      <c r="Q40" s="187"/>
      <c r="R40" s="179"/>
      <c r="S40" s="189"/>
      <c r="T40" s="187"/>
      <c r="U40" s="179"/>
      <c r="V40" s="189"/>
      <c r="W40" s="187"/>
      <c r="X40" s="179"/>
      <c r="Y40" s="189"/>
      <c r="Z40" s="187"/>
      <c r="AA40" s="179"/>
      <c r="AB40" s="189"/>
      <c r="AC40" s="179"/>
      <c r="AD40" s="179"/>
      <c r="AE40" s="179"/>
      <c r="AF40" s="189"/>
      <c r="AG40" s="179"/>
      <c r="AH40" s="187"/>
      <c r="AI40" s="179"/>
      <c r="AJ40" s="179"/>
      <c r="AK40" s="179"/>
      <c r="AL40" s="179"/>
      <c r="AM40" s="17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85"/>
      <c r="CB40" s="185"/>
      <c r="CC40" s="185"/>
      <c r="CD40" s="185"/>
      <c r="CE40" s="185"/>
      <c r="CF40" s="185"/>
    </row>
    <row r="41" spans="1:84" ht="15" customHeight="1" thickBot="1">
      <c r="A41" s="210">
        <v>0.5729166666666666</v>
      </c>
      <c r="B41" s="211">
        <v>172</v>
      </c>
      <c r="C41" s="212" t="s">
        <v>27</v>
      </c>
      <c r="D41" s="286" t="s">
        <v>53</v>
      </c>
      <c r="E41" s="287"/>
      <c r="F41" s="286" t="s">
        <v>54</v>
      </c>
      <c r="G41" s="287"/>
      <c r="H41" s="213"/>
      <c r="I41" s="214" t="s">
        <v>17</v>
      </c>
      <c r="J41" s="215"/>
      <c r="K41" s="176"/>
      <c r="L41" s="179"/>
      <c r="M41" s="179"/>
      <c r="N41" s="187"/>
      <c r="O41" s="192"/>
      <c r="P41" s="189"/>
      <c r="Q41" s="187"/>
      <c r="R41" s="179"/>
      <c r="S41" s="189"/>
      <c r="T41" s="187"/>
      <c r="U41" s="179"/>
      <c r="V41" s="189"/>
      <c r="W41" s="187"/>
      <c r="X41" s="179"/>
      <c r="Y41" s="189"/>
      <c r="Z41" s="187"/>
      <c r="AA41" s="179"/>
      <c r="AB41" s="189"/>
      <c r="AC41" s="179"/>
      <c r="AD41" s="179"/>
      <c r="AE41" s="179"/>
      <c r="AF41" s="189"/>
      <c r="AG41" s="179"/>
      <c r="AH41" s="187"/>
      <c r="AI41" s="179"/>
      <c r="AJ41" s="179"/>
      <c r="AK41" s="179"/>
      <c r="AL41" s="179"/>
      <c r="AM41" s="17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85"/>
      <c r="CB41" s="185"/>
      <c r="CC41" s="185"/>
      <c r="CD41" s="185"/>
      <c r="CE41" s="185"/>
      <c r="CF41" s="185"/>
    </row>
    <row r="42" spans="1:84" ht="15" customHeight="1" thickBot="1" thickTop="1">
      <c r="A42" s="216"/>
      <c r="B42" s="217"/>
      <c r="C42" s="218"/>
      <c r="D42" s="266"/>
      <c r="E42" s="267"/>
      <c r="F42" s="266"/>
      <c r="G42" s="267"/>
      <c r="H42" s="219"/>
      <c r="I42" s="220"/>
      <c r="J42" s="221"/>
      <c r="K42" s="176"/>
      <c r="L42" s="179"/>
      <c r="M42" s="179"/>
      <c r="N42" s="187"/>
      <c r="O42" s="192"/>
      <c r="P42" s="189"/>
      <c r="Q42" s="187"/>
      <c r="R42" s="179"/>
      <c r="S42" s="189"/>
      <c r="T42" s="187"/>
      <c r="U42" s="179"/>
      <c r="V42" s="189"/>
      <c r="W42" s="187"/>
      <c r="X42" s="179"/>
      <c r="Y42" s="189"/>
      <c r="Z42" s="187"/>
      <c r="AA42" s="179"/>
      <c r="AB42" s="189"/>
      <c r="AC42" s="179"/>
      <c r="AD42" s="179"/>
      <c r="AE42" s="179"/>
      <c r="AF42" s="189"/>
      <c r="AG42" s="179"/>
      <c r="AH42" s="187"/>
      <c r="AI42" s="179"/>
      <c r="AJ42" s="179"/>
      <c r="AK42" s="179"/>
      <c r="AL42" s="179"/>
      <c r="AM42" s="17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85"/>
      <c r="CB42" s="185"/>
      <c r="CC42" s="185"/>
      <c r="CD42" s="185"/>
      <c r="CE42" s="185"/>
      <c r="CF42" s="185"/>
    </row>
    <row r="43" spans="1:84" ht="15" customHeight="1" thickTop="1">
      <c r="A43" s="208"/>
      <c r="B43" s="204"/>
      <c r="C43" s="205"/>
      <c r="D43" s="321"/>
      <c r="E43" s="321"/>
      <c r="F43" s="321"/>
      <c r="G43" s="321"/>
      <c r="H43" s="151"/>
      <c r="I43" s="206"/>
      <c r="J43" s="207"/>
      <c r="K43" s="176"/>
      <c r="L43" s="179"/>
      <c r="M43" s="179"/>
      <c r="N43" s="187"/>
      <c r="O43" s="192"/>
      <c r="P43" s="189"/>
      <c r="Q43" s="187"/>
      <c r="R43" s="179"/>
      <c r="S43" s="189"/>
      <c r="T43" s="187"/>
      <c r="U43" s="179"/>
      <c r="V43" s="189"/>
      <c r="W43" s="187"/>
      <c r="X43" s="179"/>
      <c r="Y43" s="189"/>
      <c r="Z43" s="187"/>
      <c r="AA43" s="179"/>
      <c r="AB43" s="189"/>
      <c r="AC43" s="179"/>
      <c r="AD43" s="179"/>
      <c r="AE43" s="179"/>
      <c r="AF43" s="189"/>
      <c r="AG43" s="179"/>
      <c r="AH43" s="187"/>
      <c r="AI43" s="179"/>
      <c r="AJ43" s="179"/>
      <c r="AK43" s="179"/>
      <c r="AL43" s="179"/>
      <c r="AM43" s="17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85"/>
      <c r="CB43" s="185"/>
      <c r="CC43" s="185"/>
      <c r="CD43" s="185"/>
      <c r="CE43" s="185"/>
      <c r="CF43" s="185"/>
    </row>
    <row r="44" spans="1:84" ht="15" customHeight="1">
      <c r="A44" s="158"/>
      <c r="B44" s="204"/>
      <c r="C44" s="205"/>
      <c r="D44" s="322"/>
      <c r="E44" s="323"/>
      <c r="F44" s="322"/>
      <c r="G44" s="323"/>
      <c r="H44" s="151"/>
      <c r="I44" s="206"/>
      <c r="J44" s="207"/>
      <c r="K44" s="176"/>
      <c r="L44" s="179"/>
      <c r="M44" s="179"/>
      <c r="N44" s="187"/>
      <c r="O44" s="192"/>
      <c r="P44" s="189"/>
      <c r="Q44" s="187"/>
      <c r="R44" s="179"/>
      <c r="S44" s="189"/>
      <c r="T44" s="187"/>
      <c r="U44" s="179"/>
      <c r="V44" s="189"/>
      <c r="W44" s="187"/>
      <c r="X44" s="179"/>
      <c r="Y44" s="189"/>
      <c r="Z44" s="187"/>
      <c r="AA44" s="179"/>
      <c r="AB44" s="189"/>
      <c r="AC44" s="179"/>
      <c r="AD44" s="179"/>
      <c r="AE44" s="179"/>
      <c r="AF44" s="189"/>
      <c r="AG44" s="179"/>
      <c r="AH44" s="187"/>
      <c r="AI44" s="179"/>
      <c r="AJ44" s="179"/>
      <c r="AK44" s="179"/>
      <c r="AL44" s="179"/>
      <c r="AM44" s="17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85"/>
      <c r="CB44" s="185"/>
      <c r="CC44" s="185"/>
      <c r="CD44" s="185"/>
      <c r="CE44" s="185"/>
      <c r="CF44" s="185"/>
    </row>
    <row r="45" spans="1:84" ht="15" customHeight="1">
      <c r="A45" s="179"/>
      <c r="B45" s="179"/>
      <c r="C45" s="179"/>
      <c r="D45" s="179"/>
      <c r="E45" s="179"/>
      <c r="F45" s="179"/>
      <c r="G45" s="179"/>
      <c r="H45" s="191"/>
      <c r="I45" s="191"/>
      <c r="J45" s="191"/>
      <c r="K45" s="176"/>
      <c r="L45" s="179"/>
      <c r="M45" s="179"/>
      <c r="N45" s="187"/>
      <c r="O45" s="192"/>
      <c r="P45" s="189"/>
      <c r="Q45" s="187"/>
      <c r="R45" s="179"/>
      <c r="S45" s="189"/>
      <c r="T45" s="187"/>
      <c r="U45" s="179"/>
      <c r="V45" s="189"/>
      <c r="W45" s="187"/>
      <c r="X45" s="179"/>
      <c r="Y45" s="189"/>
      <c r="Z45" s="187"/>
      <c r="AA45" s="179"/>
      <c r="AB45" s="189"/>
      <c r="AC45" s="179"/>
      <c r="AD45" s="179"/>
      <c r="AE45" s="179"/>
      <c r="AF45" s="189"/>
      <c r="AG45" s="179"/>
      <c r="AH45" s="187"/>
      <c r="AI45" s="179"/>
      <c r="AJ45" s="179"/>
      <c r="AK45" s="179"/>
      <c r="AL45" s="179"/>
      <c r="AM45" s="17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85"/>
      <c r="CB45" s="185"/>
      <c r="CC45" s="185"/>
      <c r="CD45" s="185"/>
      <c r="CE45" s="185"/>
      <c r="CF45" s="185"/>
    </row>
    <row r="46" spans="1:84" ht="15" customHeight="1">
      <c r="A46" s="179"/>
      <c r="B46" s="179"/>
      <c r="C46" s="179"/>
      <c r="D46" s="179"/>
      <c r="E46" s="179"/>
      <c r="F46" s="179"/>
      <c r="G46" s="179"/>
      <c r="H46" s="191"/>
      <c r="I46" s="191"/>
      <c r="J46" s="191"/>
      <c r="K46" s="176"/>
      <c r="L46" s="179"/>
      <c r="M46" s="179"/>
      <c r="N46" s="187"/>
      <c r="O46" s="192"/>
      <c r="P46" s="189"/>
      <c r="Q46" s="187"/>
      <c r="R46" s="179"/>
      <c r="S46" s="189"/>
      <c r="T46" s="187"/>
      <c r="U46" s="179"/>
      <c r="V46" s="189"/>
      <c r="W46" s="187"/>
      <c r="X46" s="179"/>
      <c r="Y46" s="189"/>
      <c r="Z46" s="187"/>
      <c r="AA46" s="179"/>
      <c r="AB46" s="189"/>
      <c r="AC46" s="179"/>
      <c r="AD46" s="179"/>
      <c r="AE46" s="179"/>
      <c r="AF46" s="189"/>
      <c r="AG46" s="179"/>
      <c r="AH46" s="187"/>
      <c r="AI46" s="179"/>
      <c r="AJ46" s="179"/>
      <c r="AK46" s="179"/>
      <c r="AL46" s="179"/>
      <c r="AM46" s="179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85"/>
      <c r="CB46" s="185"/>
      <c r="CC46" s="185"/>
      <c r="CD46" s="185"/>
      <c r="CE46" s="185"/>
      <c r="CF46" s="185"/>
    </row>
    <row r="47" spans="1:84" ht="15" customHeight="1">
      <c r="A47" s="179"/>
      <c r="B47" s="179"/>
      <c r="C47" s="179"/>
      <c r="D47" s="296" t="s">
        <v>96</v>
      </c>
      <c r="E47" s="297"/>
      <c r="F47" s="297"/>
      <c r="G47" s="297"/>
      <c r="H47" s="297"/>
      <c r="I47" s="297"/>
      <c r="J47" s="297"/>
      <c r="K47" s="297"/>
      <c r="L47" s="179"/>
      <c r="M47" s="179"/>
      <c r="N47" s="187"/>
      <c r="O47" s="192"/>
      <c r="P47" s="189"/>
      <c r="Q47" s="187"/>
      <c r="R47" s="179"/>
      <c r="S47" s="189"/>
      <c r="T47" s="187"/>
      <c r="U47" s="179"/>
      <c r="V47" s="189"/>
      <c r="W47" s="187"/>
      <c r="X47" s="179"/>
      <c r="Y47" s="189"/>
      <c r="Z47" s="187"/>
      <c r="AA47" s="179"/>
      <c r="AB47" s="189"/>
      <c r="AC47" s="179"/>
      <c r="AD47" s="179"/>
      <c r="AE47" s="179"/>
      <c r="AF47" s="189"/>
      <c r="AG47" s="179"/>
      <c r="AH47" s="187"/>
      <c r="AI47" s="179"/>
      <c r="AJ47" s="179"/>
      <c r="AK47" s="179"/>
      <c r="AL47" s="179"/>
      <c r="AM47" s="179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85"/>
      <c r="CB47" s="185"/>
      <c r="CC47" s="185"/>
      <c r="CD47" s="185"/>
      <c r="CE47" s="185"/>
      <c r="CF47" s="185"/>
    </row>
    <row r="48" spans="1:84" ht="15" customHeight="1">
      <c r="A48" s="179"/>
      <c r="B48" s="179"/>
      <c r="C48" s="179"/>
      <c r="D48" s="297"/>
      <c r="E48" s="297"/>
      <c r="F48" s="297"/>
      <c r="G48" s="297"/>
      <c r="H48" s="297"/>
      <c r="I48" s="297"/>
      <c r="J48" s="297"/>
      <c r="K48" s="297"/>
      <c r="L48" s="179"/>
      <c r="M48" s="298" t="s">
        <v>97</v>
      </c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112"/>
      <c r="AL48" s="179"/>
      <c r="AM48" s="179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85"/>
      <c r="CB48" s="185"/>
      <c r="CC48" s="185"/>
      <c r="CD48" s="185"/>
      <c r="CE48" s="185"/>
      <c r="CF48" s="185"/>
    </row>
    <row r="49" spans="1:84" ht="15" customHeight="1">
      <c r="A49" s="179"/>
      <c r="B49" s="179"/>
      <c r="C49" s="179"/>
      <c r="D49" s="297"/>
      <c r="E49" s="297"/>
      <c r="F49" s="297"/>
      <c r="G49" s="297"/>
      <c r="H49" s="297"/>
      <c r="I49" s="297"/>
      <c r="J49" s="297"/>
      <c r="K49" s="297"/>
      <c r="L49" s="17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115"/>
      <c r="AL49" s="179"/>
      <c r="AM49" s="179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85"/>
      <c r="CB49" s="185"/>
      <c r="CC49" s="185"/>
      <c r="CD49" s="185"/>
      <c r="CE49" s="185"/>
      <c r="CF49" s="185"/>
    </row>
    <row r="50" spans="1:84" ht="15" customHeight="1">
      <c r="A50" s="179"/>
      <c r="B50" s="179"/>
      <c r="C50" s="179"/>
      <c r="D50" s="75"/>
      <c r="E50" s="76"/>
      <c r="F50" s="77"/>
      <c r="G50" s="161" t="s">
        <v>92</v>
      </c>
      <c r="H50" s="161"/>
      <c r="J50" s="73"/>
      <c r="K50" s="73"/>
      <c r="L50" s="17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115"/>
      <c r="AL50" s="179"/>
      <c r="AM50" s="17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85"/>
      <c r="CB50" s="185"/>
      <c r="CC50" s="185"/>
      <c r="CD50" s="185"/>
      <c r="CE50" s="185"/>
      <c r="CF50" s="185"/>
    </row>
    <row r="51" spans="1:84" ht="15" customHeight="1">
      <c r="A51" s="179"/>
      <c r="B51" s="179"/>
      <c r="C51" s="179"/>
      <c r="D51" s="75"/>
      <c r="E51" s="76"/>
      <c r="F51" s="77"/>
      <c r="G51" s="76"/>
      <c r="H51" s="161"/>
      <c r="I51" s="73"/>
      <c r="J51" s="73"/>
      <c r="K51" s="73"/>
      <c r="L51" s="179"/>
      <c r="M51" s="74"/>
      <c r="N51" s="74"/>
      <c r="O51" s="74"/>
      <c r="P51" s="74"/>
      <c r="Q51" s="74"/>
      <c r="R51" s="74"/>
      <c r="S51" s="33"/>
      <c r="T51" s="33"/>
      <c r="U51" s="33"/>
      <c r="V51" s="33"/>
      <c r="W51" s="33"/>
      <c r="X51" s="33"/>
      <c r="Y51" s="33"/>
      <c r="Z51" s="33"/>
      <c r="AA51" s="300" t="s">
        <v>93</v>
      </c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179"/>
      <c r="AM51" s="17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85"/>
      <c r="CB51" s="185"/>
      <c r="CC51" s="185"/>
      <c r="CD51" s="185"/>
      <c r="CE51" s="185"/>
      <c r="CF51" s="185"/>
    </row>
    <row r="52" spans="1:84" ht="15" customHeight="1">
      <c r="A52" s="179"/>
      <c r="B52" s="179"/>
      <c r="C52" s="179"/>
      <c r="D52" s="75"/>
      <c r="E52" s="76"/>
      <c r="F52" s="77"/>
      <c r="G52" s="76"/>
      <c r="H52" s="161"/>
      <c r="I52" s="73"/>
      <c r="J52" s="73"/>
      <c r="K52" s="73"/>
      <c r="L52" s="179"/>
      <c r="M52" s="179"/>
      <c r="N52" s="187"/>
      <c r="O52" s="192"/>
      <c r="P52" s="189"/>
      <c r="Q52" s="187"/>
      <c r="R52" s="179"/>
      <c r="S52" s="189"/>
      <c r="T52" s="187"/>
      <c r="U52" s="179"/>
      <c r="V52" s="189"/>
      <c r="W52" s="187"/>
      <c r="X52" s="179"/>
      <c r="Y52" s="189"/>
      <c r="Z52" s="187"/>
      <c r="AA52" s="179"/>
      <c r="AB52" s="189"/>
      <c r="AC52" s="179"/>
      <c r="AD52" s="179"/>
      <c r="AE52" s="179"/>
      <c r="AF52" s="189"/>
      <c r="AG52" s="179"/>
      <c r="AH52" s="187"/>
      <c r="AI52" s="179"/>
      <c r="AJ52" s="179"/>
      <c r="AK52" s="179"/>
      <c r="AL52" s="179"/>
      <c r="AM52" s="17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85"/>
      <c r="CB52" s="185"/>
      <c r="CC52" s="185"/>
      <c r="CD52" s="185"/>
      <c r="CE52" s="185"/>
      <c r="CF52" s="185"/>
    </row>
    <row r="53" spans="1:84" ht="15" customHeight="1" thickBot="1">
      <c r="A53" s="179"/>
      <c r="B53" s="179"/>
      <c r="C53" s="179"/>
      <c r="D53" s="179"/>
      <c r="E53" s="179"/>
      <c r="F53" s="179"/>
      <c r="G53" s="179"/>
      <c r="H53" s="191"/>
      <c r="I53" s="191"/>
      <c r="J53" s="191"/>
      <c r="K53" s="183"/>
      <c r="L53" s="192"/>
      <c r="M53" s="179"/>
      <c r="N53" s="187"/>
      <c r="O53" s="192"/>
      <c r="P53" s="189"/>
      <c r="Q53" s="187"/>
      <c r="R53" s="179"/>
      <c r="S53" s="189"/>
      <c r="T53" s="187"/>
      <c r="U53" s="179"/>
      <c r="V53" s="189"/>
      <c r="W53" s="187"/>
      <c r="X53" s="179"/>
      <c r="Y53" s="189"/>
      <c r="Z53" s="187"/>
      <c r="AA53" s="179"/>
      <c r="AB53" s="189"/>
      <c r="AC53" s="179"/>
      <c r="AD53" s="179"/>
      <c r="AE53" s="179"/>
      <c r="AF53" s="189"/>
      <c r="AG53" s="179"/>
      <c r="AH53" s="187"/>
      <c r="AI53" s="179"/>
      <c r="AJ53" s="179"/>
      <c r="AK53" s="179"/>
      <c r="AL53" s="179"/>
      <c r="AM53" s="17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86"/>
      <c r="CB53" s="186"/>
      <c r="CC53" s="186"/>
      <c r="CD53" s="186"/>
      <c r="CE53" s="186"/>
      <c r="CF53" s="186"/>
    </row>
    <row r="54" spans="1:115" ht="15" customHeight="1" thickBot="1" thickTop="1">
      <c r="A54" s="163" t="s">
        <v>14</v>
      </c>
      <c r="B54" s="164" t="s">
        <v>10</v>
      </c>
      <c r="C54" s="165" t="s">
        <v>24</v>
      </c>
      <c r="D54" s="166" t="s">
        <v>13</v>
      </c>
      <c r="E54" s="167" t="s">
        <v>11</v>
      </c>
      <c r="F54" s="166" t="s">
        <v>13</v>
      </c>
      <c r="G54" s="167" t="s">
        <v>4</v>
      </c>
      <c r="H54" s="288" t="s">
        <v>5</v>
      </c>
      <c r="I54" s="325"/>
      <c r="J54" s="326"/>
      <c r="K54" s="183"/>
      <c r="L54" s="108" t="s">
        <v>13</v>
      </c>
      <c r="M54" s="202" t="s">
        <v>2</v>
      </c>
      <c r="N54" s="278">
        <f>L55</f>
        <v>11</v>
      </c>
      <c r="O54" s="282"/>
      <c r="P54" s="283"/>
      <c r="Q54" s="278">
        <f>L56</f>
        <v>12</v>
      </c>
      <c r="R54" s="282"/>
      <c r="S54" s="283"/>
      <c r="T54" s="278">
        <f>L57</f>
        <v>13</v>
      </c>
      <c r="U54" s="282"/>
      <c r="V54" s="283"/>
      <c r="W54" s="278">
        <f>L58</f>
        <v>14</v>
      </c>
      <c r="X54" s="282"/>
      <c r="Y54" s="283"/>
      <c r="Z54" s="278">
        <f>L59</f>
        <v>15</v>
      </c>
      <c r="AA54" s="282"/>
      <c r="AB54" s="282"/>
      <c r="AC54" s="278" t="s">
        <v>18</v>
      </c>
      <c r="AD54" s="284"/>
      <c r="AE54" s="284"/>
      <c r="AF54" s="284"/>
      <c r="AG54" s="284"/>
      <c r="AH54" s="284"/>
      <c r="AI54" s="285"/>
      <c r="AJ54" s="278" t="s">
        <v>15</v>
      </c>
      <c r="AK54" s="279"/>
      <c r="AL54" s="280"/>
      <c r="AM54" s="106" t="s">
        <v>16</v>
      </c>
      <c r="AN54" s="9"/>
      <c r="AO54" s="9"/>
      <c r="AP54" s="9"/>
      <c r="AQ54" s="9"/>
      <c r="AR54" s="64" t="str">
        <f aca="true" t="shared" si="8" ref="AR54:AT59">L54</f>
        <v>Nr</v>
      </c>
      <c r="AS54" s="107" t="str">
        <f t="shared" si="8"/>
        <v>Grupp 3</v>
      </c>
      <c r="AT54" s="291">
        <f t="shared" si="8"/>
        <v>11</v>
      </c>
      <c r="AU54" s="292"/>
      <c r="AV54" s="293"/>
      <c r="AW54" s="291">
        <f aca="true" t="shared" si="9" ref="AW54:AW59">Q54</f>
        <v>12</v>
      </c>
      <c r="AX54" s="292"/>
      <c r="AY54" s="293"/>
      <c r="AZ54" s="291">
        <f aca="true" t="shared" si="10" ref="AZ54:AZ59">T54</f>
        <v>13</v>
      </c>
      <c r="BA54" s="292"/>
      <c r="BB54" s="293"/>
      <c r="BC54" s="291">
        <f aca="true" t="shared" si="11" ref="BC54:BC59">W54</f>
        <v>14</v>
      </c>
      <c r="BD54" s="292"/>
      <c r="BE54" s="293"/>
      <c r="BF54" s="291">
        <f aca="true" t="shared" si="12" ref="BF54:BF59">Z54</f>
        <v>15</v>
      </c>
      <c r="BG54" s="292"/>
      <c r="BH54" s="293"/>
      <c r="BI54" s="304" t="str">
        <f>AC54</f>
        <v>Målskillnad</v>
      </c>
      <c r="BJ54" s="305"/>
      <c r="BK54" s="305"/>
      <c r="BL54" s="305"/>
      <c r="BM54" s="305"/>
      <c r="BN54" s="305"/>
      <c r="BO54" s="306"/>
      <c r="BP54" s="304" t="s">
        <v>15</v>
      </c>
      <c r="BQ54" s="307"/>
      <c r="BR54" s="308"/>
      <c r="BS54" s="101" t="str">
        <f aca="true" t="shared" si="13" ref="BS54:BS59">AM54</f>
        <v>Plac</v>
      </c>
      <c r="BT54" s="145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7"/>
      <c r="CV54" s="7"/>
      <c r="CW54" s="7"/>
      <c r="CX54" s="7"/>
      <c r="CY54" s="7"/>
      <c r="CZ54" s="7"/>
      <c r="DA54" s="7"/>
      <c r="DB54" s="7"/>
      <c r="DC54" s="7"/>
      <c r="DD54" s="88"/>
      <c r="DE54" s="88" t="s">
        <v>15</v>
      </c>
      <c r="DF54" s="88" t="s">
        <v>19</v>
      </c>
      <c r="DG54" s="88" t="s">
        <v>20</v>
      </c>
      <c r="DH54" s="88" t="s">
        <v>21</v>
      </c>
      <c r="DI54" s="88" t="s">
        <v>22</v>
      </c>
      <c r="DJ54" s="88" t="s">
        <v>23</v>
      </c>
      <c r="DK54" s="87"/>
    </row>
    <row r="55" spans="1:115" ht="15" customHeight="1" thickBot="1" thickTop="1">
      <c r="A55" s="193">
        <v>0.59375</v>
      </c>
      <c r="B55" s="164">
        <v>173</v>
      </c>
      <c r="C55" s="170" t="s">
        <v>8</v>
      </c>
      <c r="D55" s="171">
        <f>L55</f>
        <v>11</v>
      </c>
      <c r="E55" s="172" t="str">
        <f>M55</f>
        <v>Landvetter IS Grön</v>
      </c>
      <c r="F55" s="171">
        <f>L56</f>
        <v>12</v>
      </c>
      <c r="G55" s="172" t="str">
        <f>M56</f>
        <v>Hällekis IF</v>
      </c>
      <c r="H55" s="178">
        <v>0</v>
      </c>
      <c r="I55" s="174" t="s">
        <v>17</v>
      </c>
      <c r="J55" s="175">
        <v>0</v>
      </c>
      <c r="K55" s="176"/>
      <c r="L55" s="11">
        <v>11</v>
      </c>
      <c r="M55" s="224" t="s">
        <v>109</v>
      </c>
      <c r="N55" s="83" t="s">
        <v>17</v>
      </c>
      <c r="O55" s="84"/>
      <c r="P55" s="85" t="s">
        <v>17</v>
      </c>
      <c r="Q55" s="89">
        <f>H55</f>
        <v>0</v>
      </c>
      <c r="R55" s="104" t="s">
        <v>17</v>
      </c>
      <c r="S55" s="90">
        <f>J55</f>
        <v>0</v>
      </c>
      <c r="T55" s="79">
        <f>H65</f>
        <v>0</v>
      </c>
      <c r="U55" s="99" t="s">
        <v>17</v>
      </c>
      <c r="V55" s="63">
        <f>J65</f>
        <v>0</v>
      </c>
      <c r="W55" s="79">
        <f>H71</f>
        <v>0</v>
      </c>
      <c r="X55" s="104" t="s">
        <v>17</v>
      </c>
      <c r="Y55" s="63">
        <f>J71</f>
        <v>0</v>
      </c>
      <c r="Z55" s="79">
        <f>J59</f>
        <v>0</v>
      </c>
      <c r="AA55" s="104" t="s">
        <v>17</v>
      </c>
      <c r="AB55" s="177">
        <f>H59</f>
        <v>0</v>
      </c>
      <c r="AC55" s="275"/>
      <c r="AD55" s="38">
        <f>SUM(Q55,T55,W55,Z55)</f>
        <v>0</v>
      </c>
      <c r="AE55" s="27" t="s">
        <v>17</v>
      </c>
      <c r="AF55" s="60">
        <f>SUM(S55,V55,Y55,AB55)</f>
        <v>0</v>
      </c>
      <c r="AG55" s="275"/>
      <c r="AH55" s="38">
        <f>SUM(AD55-AF55)</f>
        <v>0</v>
      </c>
      <c r="AI55" s="275"/>
      <c r="AJ55" s="275"/>
      <c r="AK55" s="37">
        <f>SUM(DF55:DJ55)</f>
        <v>4</v>
      </c>
      <c r="AL55" s="275"/>
      <c r="AM55" s="12"/>
      <c r="AN55" s="9"/>
      <c r="AO55" s="9"/>
      <c r="AP55" s="9"/>
      <c r="AQ55" s="9"/>
      <c r="AR55" s="12">
        <f t="shared" si="8"/>
        <v>11</v>
      </c>
      <c r="AS55" s="18" t="str">
        <f t="shared" si="8"/>
        <v>Landvetter IS Grön</v>
      </c>
      <c r="AT55" s="309" t="str">
        <f t="shared" si="8"/>
        <v>-</v>
      </c>
      <c r="AU55" s="310"/>
      <c r="AV55" s="311"/>
      <c r="AW55" s="39">
        <f t="shared" si="9"/>
        <v>0</v>
      </c>
      <c r="AX55" s="55" t="str">
        <f>R55</f>
        <v>-</v>
      </c>
      <c r="AY55" s="40">
        <f>S55</f>
        <v>0</v>
      </c>
      <c r="AZ55" s="39">
        <f t="shared" si="10"/>
        <v>0</v>
      </c>
      <c r="BA55" s="55" t="str">
        <f>U55</f>
        <v>-</v>
      </c>
      <c r="BB55" s="40">
        <f>V55</f>
        <v>0</v>
      </c>
      <c r="BC55" s="39">
        <f t="shared" si="11"/>
        <v>0</v>
      </c>
      <c r="BD55" s="55" t="str">
        <f aca="true" t="shared" si="14" ref="BD55:BE57">X55</f>
        <v>-</v>
      </c>
      <c r="BE55" s="40">
        <f t="shared" si="14"/>
        <v>0</v>
      </c>
      <c r="BF55" s="39">
        <f t="shared" si="12"/>
        <v>0</v>
      </c>
      <c r="BG55" s="55" t="str">
        <f aca="true" t="shared" si="15" ref="BG55:BH58">AA55</f>
        <v>-</v>
      </c>
      <c r="BH55" s="40">
        <f t="shared" si="15"/>
        <v>0</v>
      </c>
      <c r="BI55" s="312">
        <f>AC55</f>
        <v>0</v>
      </c>
      <c r="BJ55" s="110">
        <f aca="true" t="shared" si="16" ref="BJ55:BL59">AD55</f>
        <v>0</v>
      </c>
      <c r="BK55" s="105" t="str">
        <f t="shared" si="16"/>
        <v>-</v>
      </c>
      <c r="BL55" s="111">
        <f t="shared" si="16"/>
        <v>0</v>
      </c>
      <c r="BM55" s="312"/>
      <c r="BN55" s="110">
        <f>AH55</f>
        <v>0</v>
      </c>
      <c r="BO55" s="312"/>
      <c r="BP55" s="275"/>
      <c r="BQ55" s="37">
        <f>AK55</f>
        <v>4</v>
      </c>
      <c r="BR55" s="275"/>
      <c r="BS55" s="12">
        <f t="shared" si="13"/>
        <v>0</v>
      </c>
      <c r="BT55" s="13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7"/>
      <c r="CV55" s="7"/>
      <c r="CW55" s="7"/>
      <c r="CX55" s="7"/>
      <c r="CY55" s="7"/>
      <c r="CZ55" s="7"/>
      <c r="DA55" s="7"/>
      <c r="DB55" s="7"/>
      <c r="DC55" s="7"/>
      <c r="DD55" s="88"/>
      <c r="DE55" s="87"/>
      <c r="DF55" s="88">
        <f>IF(N55="-",0,IF(N55&gt;P55,3,IF(N55=P55,1,0)))</f>
        <v>0</v>
      </c>
      <c r="DG55" s="88">
        <f>IF(Q55="-",0,IF(Q55&gt;S55,3,IF(Q55=S55,1,0)))</f>
        <v>1</v>
      </c>
      <c r="DH55" s="88">
        <f>IF(T55="-",0,IF(T55&gt;V55,3,IF(T55=V55,1,0)))</f>
        <v>1</v>
      </c>
      <c r="DI55" s="88">
        <f>IF(W55="-",0,IF(W55&gt;Y55,3,IF(W55=Y55,1,0)))</f>
        <v>1</v>
      </c>
      <c r="DJ55" s="88">
        <f>IF(Z55="-",0,IF(Z55&gt;AB55,3,IF(Z55=AB55,1,0)))</f>
        <v>1</v>
      </c>
      <c r="DK55" s="87"/>
    </row>
    <row r="56" spans="1:115" ht="15" customHeight="1" thickBot="1" thickTop="1">
      <c r="A56" s="193">
        <v>0.6041666666666666</v>
      </c>
      <c r="B56" s="164">
        <v>174</v>
      </c>
      <c r="C56" s="170" t="s">
        <v>9</v>
      </c>
      <c r="D56" s="171">
        <f>L62</f>
        <v>16</v>
      </c>
      <c r="E56" s="172" t="str">
        <f>M62</f>
        <v>Kungsbacka IF Blå</v>
      </c>
      <c r="F56" s="171">
        <f>L63</f>
        <v>17</v>
      </c>
      <c r="G56" s="172" t="str">
        <f>M63</f>
        <v>Sandarna BK 2</v>
      </c>
      <c r="H56" s="178">
        <v>0</v>
      </c>
      <c r="I56" s="174" t="s">
        <v>17</v>
      </c>
      <c r="J56" s="175">
        <v>0</v>
      </c>
      <c r="K56" s="176"/>
      <c r="L56" s="11">
        <v>12</v>
      </c>
      <c r="M56" s="224" t="s">
        <v>110</v>
      </c>
      <c r="N56" s="89">
        <f>J55</f>
        <v>0</v>
      </c>
      <c r="O56" s="104" t="s">
        <v>17</v>
      </c>
      <c r="P56" s="90">
        <f>H55</f>
        <v>0</v>
      </c>
      <c r="Q56" s="83" t="s">
        <v>17</v>
      </c>
      <c r="R56" s="84"/>
      <c r="S56" s="85" t="s">
        <v>17</v>
      </c>
      <c r="T56" s="79">
        <f>H61</f>
        <v>0</v>
      </c>
      <c r="U56" s="104" t="s">
        <v>17</v>
      </c>
      <c r="V56" s="63">
        <f>J61</f>
        <v>0</v>
      </c>
      <c r="W56" s="79">
        <f>J67</f>
        <v>0</v>
      </c>
      <c r="X56" s="104" t="s">
        <v>17</v>
      </c>
      <c r="Y56" s="63">
        <f>H67</f>
        <v>0</v>
      </c>
      <c r="Z56" s="79">
        <f>H73</f>
        <v>0</v>
      </c>
      <c r="AA56" s="104" t="s">
        <v>17</v>
      </c>
      <c r="AB56" s="177">
        <f>J73</f>
        <v>0</v>
      </c>
      <c r="AC56" s="276"/>
      <c r="AD56" s="58">
        <f>SUM(N56,T56,W56,Z56)</f>
        <v>0</v>
      </c>
      <c r="AE56" s="27" t="s">
        <v>17</v>
      </c>
      <c r="AF56" s="59">
        <f>SUM(P56,V56,Y56,AB56)</f>
        <v>0</v>
      </c>
      <c r="AG56" s="276"/>
      <c r="AH56" s="38">
        <f>SUM(AD56-AF56)</f>
        <v>0</v>
      </c>
      <c r="AI56" s="276"/>
      <c r="AJ56" s="276"/>
      <c r="AK56" s="37">
        <f>SUM(DF56:DJ56)</f>
        <v>4</v>
      </c>
      <c r="AL56" s="276"/>
      <c r="AM56" s="12"/>
      <c r="AN56" s="9"/>
      <c r="AO56" s="9"/>
      <c r="AP56" s="9"/>
      <c r="AQ56" s="9"/>
      <c r="AR56" s="12">
        <f t="shared" si="8"/>
        <v>12</v>
      </c>
      <c r="AS56" s="18" t="str">
        <f t="shared" si="8"/>
        <v>Hällekis IF</v>
      </c>
      <c r="AT56" s="39">
        <f t="shared" si="8"/>
        <v>0</v>
      </c>
      <c r="AU56" s="27" t="str">
        <f aca="true" t="shared" si="17" ref="AU56:AV59">O56</f>
        <v>-</v>
      </c>
      <c r="AV56" s="40">
        <f t="shared" si="17"/>
        <v>0</v>
      </c>
      <c r="AW56" s="309" t="str">
        <f t="shared" si="9"/>
        <v>-</v>
      </c>
      <c r="AX56" s="310"/>
      <c r="AY56" s="311"/>
      <c r="AZ56" s="39">
        <f t="shared" si="10"/>
        <v>0</v>
      </c>
      <c r="BA56" s="55" t="str">
        <f>U56</f>
        <v>-</v>
      </c>
      <c r="BB56" s="40">
        <f>V56</f>
        <v>0</v>
      </c>
      <c r="BC56" s="39">
        <f t="shared" si="11"/>
        <v>0</v>
      </c>
      <c r="BD56" s="55" t="str">
        <f t="shared" si="14"/>
        <v>-</v>
      </c>
      <c r="BE56" s="40">
        <f t="shared" si="14"/>
        <v>0</v>
      </c>
      <c r="BF56" s="39">
        <f t="shared" si="12"/>
        <v>0</v>
      </c>
      <c r="BG56" s="55" t="str">
        <f t="shared" si="15"/>
        <v>-</v>
      </c>
      <c r="BH56" s="40">
        <f t="shared" si="15"/>
        <v>0</v>
      </c>
      <c r="BI56" s="313"/>
      <c r="BJ56" s="110">
        <f t="shared" si="16"/>
        <v>0</v>
      </c>
      <c r="BK56" s="105" t="str">
        <f t="shared" si="16"/>
        <v>-</v>
      </c>
      <c r="BL56" s="111">
        <f t="shared" si="16"/>
        <v>0</v>
      </c>
      <c r="BM56" s="313"/>
      <c r="BN56" s="110">
        <f>AH56</f>
        <v>0</v>
      </c>
      <c r="BO56" s="313"/>
      <c r="BP56" s="276"/>
      <c r="BQ56" s="37">
        <f>AK56</f>
        <v>4</v>
      </c>
      <c r="BR56" s="276"/>
      <c r="BS56" s="12">
        <f t="shared" si="13"/>
        <v>0</v>
      </c>
      <c r="BT56" s="13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7"/>
      <c r="CV56" s="7"/>
      <c r="CW56" s="7"/>
      <c r="CX56" s="7"/>
      <c r="CY56" s="7"/>
      <c r="CZ56" s="7"/>
      <c r="DA56" s="7"/>
      <c r="DB56" s="7"/>
      <c r="DC56" s="7"/>
      <c r="DD56" s="88"/>
      <c r="DE56" s="87"/>
      <c r="DF56" s="88">
        <f>IF(N56="-",0,IF(N56&gt;P56,3,IF(N56=P56,1,0)))</f>
        <v>1</v>
      </c>
      <c r="DG56" s="88">
        <f>IF(Q56="-",0,IF(Q56&gt;S56,3,IF(Q56=S56,1,0)))</f>
        <v>0</v>
      </c>
      <c r="DH56" s="88">
        <f>IF(T56="-",0,IF(T56&gt;V56,3,IF(T56=V56,1,0)))</f>
        <v>1</v>
      </c>
      <c r="DI56" s="88">
        <f>IF(W56="-",0,IF(W56&gt;Y56,3,IF(W56=Y56,1,0)))</f>
        <v>1</v>
      </c>
      <c r="DJ56" s="88">
        <f>IF(Z56="-",0,IF(Z56&gt;AB56,3,IF(Z56=AB56,1,0)))</f>
        <v>1</v>
      </c>
      <c r="DK56" s="87"/>
    </row>
    <row r="57" spans="1:115" ht="15" customHeight="1" thickBot="1" thickTop="1">
      <c r="A57" s="193">
        <v>0.6145833333333334</v>
      </c>
      <c r="B57" s="164">
        <v>175</v>
      </c>
      <c r="C57" s="170" t="s">
        <v>8</v>
      </c>
      <c r="D57" s="171">
        <f>L57</f>
        <v>13</v>
      </c>
      <c r="E57" s="172" t="str">
        <f>M57</f>
        <v>Sandarna BK 1</v>
      </c>
      <c r="F57" s="171">
        <f>L58</f>
        <v>14</v>
      </c>
      <c r="G57" s="172" t="str">
        <f>M58</f>
        <v>Borås AIK 2</v>
      </c>
      <c r="H57" s="178">
        <v>0</v>
      </c>
      <c r="I57" s="174" t="s">
        <v>17</v>
      </c>
      <c r="J57" s="175">
        <v>0</v>
      </c>
      <c r="K57" s="176"/>
      <c r="L57" s="11">
        <v>13</v>
      </c>
      <c r="M57" s="224" t="s">
        <v>111</v>
      </c>
      <c r="N57" s="79">
        <f>J65</f>
        <v>0</v>
      </c>
      <c r="O57" s="104" t="s">
        <v>17</v>
      </c>
      <c r="P57" s="63">
        <f>H65</f>
        <v>0</v>
      </c>
      <c r="Q57" s="79">
        <f>J61</f>
        <v>0</v>
      </c>
      <c r="R57" s="104" t="s">
        <v>17</v>
      </c>
      <c r="S57" s="63">
        <f>H61</f>
        <v>0</v>
      </c>
      <c r="T57" s="83" t="s">
        <v>17</v>
      </c>
      <c r="U57" s="84"/>
      <c r="V57" s="85" t="s">
        <v>17</v>
      </c>
      <c r="W57" s="79">
        <f>H57</f>
        <v>0</v>
      </c>
      <c r="X57" s="104" t="s">
        <v>17</v>
      </c>
      <c r="Y57" s="63">
        <f>J57</f>
        <v>0</v>
      </c>
      <c r="Z57" s="79">
        <f>J69</f>
        <v>0</v>
      </c>
      <c r="AA57" s="104" t="s">
        <v>17</v>
      </c>
      <c r="AB57" s="177">
        <f>H69</f>
        <v>0</v>
      </c>
      <c r="AC57" s="276"/>
      <c r="AD57" s="58">
        <f>SUM(N57,Q57,W57,Z57)</f>
        <v>0</v>
      </c>
      <c r="AE57" s="27" t="s">
        <v>17</v>
      </c>
      <c r="AF57" s="59">
        <f>SUM(P57,S57,Y57,AB57)</f>
        <v>0</v>
      </c>
      <c r="AG57" s="276"/>
      <c r="AH57" s="38">
        <f>SUM(AD57-AF57)</f>
        <v>0</v>
      </c>
      <c r="AI57" s="276"/>
      <c r="AJ57" s="276"/>
      <c r="AK57" s="37">
        <f>SUM(DF57:DJ57)</f>
        <v>4</v>
      </c>
      <c r="AL57" s="276"/>
      <c r="AM57" s="12"/>
      <c r="AN57" s="9"/>
      <c r="AO57" s="9"/>
      <c r="AP57" s="9"/>
      <c r="AQ57" s="9"/>
      <c r="AR57" s="12">
        <f t="shared" si="8"/>
        <v>13</v>
      </c>
      <c r="AS57" s="18" t="str">
        <f t="shared" si="8"/>
        <v>Sandarna BK 1</v>
      </c>
      <c r="AT57" s="39">
        <f t="shared" si="8"/>
        <v>0</v>
      </c>
      <c r="AU57" s="27" t="str">
        <f t="shared" si="17"/>
        <v>-</v>
      </c>
      <c r="AV57" s="40">
        <f t="shared" si="17"/>
        <v>0</v>
      </c>
      <c r="AW57" s="39">
        <f t="shared" si="9"/>
        <v>0</v>
      </c>
      <c r="AX57" s="55" t="str">
        <f aca="true" t="shared" si="18" ref="AX57:AY59">R57</f>
        <v>-</v>
      </c>
      <c r="AY57" s="40">
        <f t="shared" si="18"/>
        <v>0</v>
      </c>
      <c r="AZ57" s="309" t="str">
        <f t="shared" si="10"/>
        <v>-</v>
      </c>
      <c r="BA57" s="310"/>
      <c r="BB57" s="311"/>
      <c r="BC57" s="39">
        <f t="shared" si="11"/>
        <v>0</v>
      </c>
      <c r="BD57" s="55" t="str">
        <f t="shared" si="14"/>
        <v>-</v>
      </c>
      <c r="BE57" s="40">
        <f t="shared" si="14"/>
        <v>0</v>
      </c>
      <c r="BF57" s="39">
        <f t="shared" si="12"/>
        <v>0</v>
      </c>
      <c r="BG57" s="55" t="str">
        <f t="shared" si="15"/>
        <v>-</v>
      </c>
      <c r="BH57" s="40">
        <f t="shared" si="15"/>
        <v>0</v>
      </c>
      <c r="BI57" s="313"/>
      <c r="BJ57" s="110">
        <f t="shared" si="16"/>
        <v>0</v>
      </c>
      <c r="BK57" s="105" t="str">
        <f t="shared" si="16"/>
        <v>-</v>
      </c>
      <c r="BL57" s="111">
        <f t="shared" si="16"/>
        <v>0</v>
      </c>
      <c r="BM57" s="313"/>
      <c r="BN57" s="110">
        <f>AH57</f>
        <v>0</v>
      </c>
      <c r="BO57" s="313"/>
      <c r="BP57" s="276"/>
      <c r="BQ57" s="37">
        <f>AK57</f>
        <v>4</v>
      </c>
      <c r="BR57" s="276"/>
      <c r="BS57" s="12">
        <f t="shared" si="13"/>
        <v>0</v>
      </c>
      <c r="BT57" s="13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7"/>
      <c r="CV57" s="7"/>
      <c r="CW57" s="7"/>
      <c r="CX57" s="7"/>
      <c r="CY57" s="7"/>
      <c r="CZ57" s="7"/>
      <c r="DA57" s="7"/>
      <c r="DB57" s="7"/>
      <c r="DC57" s="7"/>
      <c r="DD57" s="88"/>
      <c r="DE57" s="87"/>
      <c r="DF57" s="88">
        <f>IF(N57="-",0,IF(N57&gt;P57,3,IF(N57=P57,1,0)))</f>
        <v>1</v>
      </c>
      <c r="DG57" s="88">
        <f>IF(Q57="-",0,IF(Q57&gt;S57,3,IF(Q57=S57,1,0)))</f>
        <v>1</v>
      </c>
      <c r="DH57" s="88">
        <f>IF(T57="-",0,IF(T57&gt;V57,3,IF(T57=V57,1,0)))</f>
        <v>0</v>
      </c>
      <c r="DI57" s="88">
        <f>IF(W57="-",0,IF(W57&gt;Y57,3,IF(W57=Y57,1,0)))</f>
        <v>1</v>
      </c>
      <c r="DJ57" s="88">
        <f>IF(Z57="-",0,IF(Z57&gt;AB57,3,IF(Z57=AB57,1,0)))</f>
        <v>1</v>
      </c>
      <c r="DK57" s="87"/>
    </row>
    <row r="58" spans="1:115" ht="15" customHeight="1" thickBot="1" thickTop="1">
      <c r="A58" s="193">
        <v>0.625</v>
      </c>
      <c r="B58" s="164">
        <v>176</v>
      </c>
      <c r="C58" s="170" t="s">
        <v>9</v>
      </c>
      <c r="D58" s="171">
        <f>L64</f>
        <v>18</v>
      </c>
      <c r="E58" s="172" t="str">
        <f>M64</f>
        <v>Landvetter IS Vit</v>
      </c>
      <c r="F58" s="171">
        <f>L65</f>
        <v>19</v>
      </c>
      <c r="G58" s="172" t="str">
        <f>M65</f>
        <v>Borås AIK 1</v>
      </c>
      <c r="H58" s="178">
        <v>0</v>
      </c>
      <c r="I58" s="174" t="s">
        <v>17</v>
      </c>
      <c r="J58" s="175">
        <v>0</v>
      </c>
      <c r="K58" s="176"/>
      <c r="L58" s="11">
        <v>14</v>
      </c>
      <c r="M58" s="224" t="s">
        <v>112</v>
      </c>
      <c r="N58" s="79">
        <f>J71</f>
        <v>0</v>
      </c>
      <c r="O58" s="104" t="s">
        <v>17</v>
      </c>
      <c r="P58" s="63">
        <f>H71</f>
        <v>0</v>
      </c>
      <c r="Q58" s="79">
        <f>H67</f>
        <v>0</v>
      </c>
      <c r="R58" s="104" t="s">
        <v>17</v>
      </c>
      <c r="S58" s="63">
        <f>J67</f>
        <v>0</v>
      </c>
      <c r="T58" s="79">
        <f>J57</f>
        <v>0</v>
      </c>
      <c r="U58" s="104" t="s">
        <v>17</v>
      </c>
      <c r="V58" s="63">
        <f>H57</f>
        <v>0</v>
      </c>
      <c r="W58" s="83" t="s">
        <v>17</v>
      </c>
      <c r="X58" s="84"/>
      <c r="Y58" s="85" t="s">
        <v>17</v>
      </c>
      <c r="Z58" s="79">
        <f>H63</f>
        <v>0</v>
      </c>
      <c r="AA58" s="104" t="s">
        <v>17</v>
      </c>
      <c r="AB58" s="177">
        <f>J63</f>
        <v>0</v>
      </c>
      <c r="AC58" s="276"/>
      <c r="AD58" s="58">
        <f>SUM(N58,Q58,T58,Z58)</f>
        <v>0</v>
      </c>
      <c r="AE58" s="27" t="s">
        <v>17</v>
      </c>
      <c r="AF58" s="59">
        <f>SUM(P58,S58,V58,AB58)</f>
        <v>0</v>
      </c>
      <c r="AG58" s="276"/>
      <c r="AH58" s="38">
        <f>SUM(AD58-AF58)</f>
        <v>0</v>
      </c>
      <c r="AI58" s="276"/>
      <c r="AJ58" s="276"/>
      <c r="AK58" s="37">
        <f>SUM(DF58:DJ58)</f>
        <v>4</v>
      </c>
      <c r="AL58" s="276"/>
      <c r="AM58" s="12"/>
      <c r="AN58" s="9"/>
      <c r="AO58" s="9"/>
      <c r="AP58" s="9"/>
      <c r="AQ58" s="9"/>
      <c r="AR58" s="12">
        <f t="shared" si="8"/>
        <v>14</v>
      </c>
      <c r="AS58" s="18" t="str">
        <f t="shared" si="8"/>
        <v>Borås AIK 2</v>
      </c>
      <c r="AT58" s="39">
        <f t="shared" si="8"/>
        <v>0</v>
      </c>
      <c r="AU58" s="27" t="str">
        <f t="shared" si="17"/>
        <v>-</v>
      </c>
      <c r="AV58" s="40">
        <f t="shared" si="17"/>
        <v>0</v>
      </c>
      <c r="AW58" s="39">
        <f t="shared" si="9"/>
        <v>0</v>
      </c>
      <c r="AX58" s="55" t="str">
        <f t="shared" si="18"/>
        <v>-</v>
      </c>
      <c r="AY58" s="40">
        <f t="shared" si="18"/>
        <v>0</v>
      </c>
      <c r="AZ58" s="39">
        <f t="shared" si="10"/>
        <v>0</v>
      </c>
      <c r="BA58" s="55" t="str">
        <f>U58</f>
        <v>-</v>
      </c>
      <c r="BB58" s="40">
        <f>V58</f>
        <v>0</v>
      </c>
      <c r="BC58" s="309" t="str">
        <f t="shared" si="11"/>
        <v>-</v>
      </c>
      <c r="BD58" s="310"/>
      <c r="BE58" s="311"/>
      <c r="BF58" s="39">
        <f t="shared" si="12"/>
        <v>0</v>
      </c>
      <c r="BG58" s="55" t="str">
        <f t="shared" si="15"/>
        <v>-</v>
      </c>
      <c r="BH58" s="40">
        <f t="shared" si="15"/>
        <v>0</v>
      </c>
      <c r="BI58" s="313"/>
      <c r="BJ58" s="110">
        <f t="shared" si="16"/>
        <v>0</v>
      </c>
      <c r="BK58" s="105" t="str">
        <f t="shared" si="16"/>
        <v>-</v>
      </c>
      <c r="BL58" s="111">
        <f t="shared" si="16"/>
        <v>0</v>
      </c>
      <c r="BM58" s="313"/>
      <c r="BN58" s="110">
        <f>AH58</f>
        <v>0</v>
      </c>
      <c r="BO58" s="313"/>
      <c r="BP58" s="276"/>
      <c r="BQ58" s="37">
        <f>AK58</f>
        <v>4</v>
      </c>
      <c r="BR58" s="276"/>
      <c r="BS58" s="12">
        <f t="shared" si="13"/>
        <v>0</v>
      </c>
      <c r="BT58" s="13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7"/>
      <c r="CV58" s="7"/>
      <c r="CW58" s="7"/>
      <c r="CX58" s="7"/>
      <c r="CY58" s="7"/>
      <c r="CZ58" s="7"/>
      <c r="DA58" s="7"/>
      <c r="DB58" s="7"/>
      <c r="DC58" s="7"/>
      <c r="DD58" s="88"/>
      <c r="DE58" s="87"/>
      <c r="DF58" s="88">
        <f>IF(N58="-",0,IF(N58&gt;P58,3,IF(N58=P58,1,0)))</f>
        <v>1</v>
      </c>
      <c r="DG58" s="88">
        <f>IF(Q58="-",0,IF(Q58&gt;S58,3,IF(Q58=S58,1,0)))</f>
        <v>1</v>
      </c>
      <c r="DH58" s="88">
        <f>IF(T58="-",0,IF(T58&gt;V58,3,IF(T58=V58,1,0)))</f>
        <v>1</v>
      </c>
      <c r="DI58" s="88">
        <f>IF(W58="-",0,IF(W58&gt;Y58,3,IF(W58=Y58,1,0)))</f>
        <v>0</v>
      </c>
      <c r="DJ58" s="88">
        <f>IF(Z58="-",0,IF(Z58&gt;AB58,3,IF(Z58=AB58,1,0)))</f>
        <v>1</v>
      </c>
      <c r="DK58" s="87"/>
    </row>
    <row r="59" spans="1:115" ht="15" customHeight="1" thickBot="1" thickTop="1">
      <c r="A59" s="193">
        <v>0.6354166666666666</v>
      </c>
      <c r="B59" s="164">
        <v>177</v>
      </c>
      <c r="C59" s="170" t="s">
        <v>8</v>
      </c>
      <c r="D59" s="171">
        <f>L59</f>
        <v>15</v>
      </c>
      <c r="E59" s="172" t="str">
        <f>M59</f>
        <v>Kungsbacka IF Vit</v>
      </c>
      <c r="F59" s="171">
        <f>L55</f>
        <v>11</v>
      </c>
      <c r="G59" s="172" t="str">
        <f>M55</f>
        <v>Landvetter IS Grön</v>
      </c>
      <c r="H59" s="178">
        <v>0</v>
      </c>
      <c r="I59" s="174" t="s">
        <v>17</v>
      </c>
      <c r="J59" s="175">
        <v>0</v>
      </c>
      <c r="K59" s="176"/>
      <c r="L59" s="12">
        <v>15</v>
      </c>
      <c r="M59" s="224" t="s">
        <v>113</v>
      </c>
      <c r="N59" s="79">
        <f>H59</f>
        <v>0</v>
      </c>
      <c r="O59" s="104" t="s">
        <v>17</v>
      </c>
      <c r="P59" s="63">
        <f>J59</f>
        <v>0</v>
      </c>
      <c r="Q59" s="79">
        <f>J73</f>
        <v>0</v>
      </c>
      <c r="R59" s="104" t="s">
        <v>17</v>
      </c>
      <c r="S59" s="63">
        <f>H73</f>
        <v>0</v>
      </c>
      <c r="T59" s="79">
        <f>H69</f>
        <v>0</v>
      </c>
      <c r="U59" s="104" t="s">
        <v>17</v>
      </c>
      <c r="V59" s="63">
        <f>J69</f>
        <v>0</v>
      </c>
      <c r="W59" s="79">
        <f>J63</f>
        <v>0</v>
      </c>
      <c r="X59" s="104" t="s">
        <v>17</v>
      </c>
      <c r="Y59" s="63">
        <f>H63</f>
        <v>0</v>
      </c>
      <c r="Z59" s="83" t="s">
        <v>17</v>
      </c>
      <c r="AA59" s="84"/>
      <c r="AB59" s="103" t="s">
        <v>17</v>
      </c>
      <c r="AC59" s="277"/>
      <c r="AD59" s="58">
        <f>SUM(N59,Q59,T59,W59)</f>
        <v>0</v>
      </c>
      <c r="AE59" s="27" t="s">
        <v>17</v>
      </c>
      <c r="AF59" s="59">
        <f>SUM(P59,S59,V59,Y59)</f>
        <v>0</v>
      </c>
      <c r="AG59" s="277"/>
      <c r="AH59" s="38">
        <f>SUM(AD59-AF59)</f>
        <v>0</v>
      </c>
      <c r="AI59" s="277"/>
      <c r="AJ59" s="277"/>
      <c r="AK59" s="37">
        <f>SUM(DF59:DJ59)</f>
        <v>4</v>
      </c>
      <c r="AL59" s="277"/>
      <c r="AM59" s="12"/>
      <c r="AN59" s="9"/>
      <c r="AO59" s="9"/>
      <c r="AP59" s="9"/>
      <c r="AQ59" s="9"/>
      <c r="AR59" s="12">
        <f t="shared" si="8"/>
        <v>15</v>
      </c>
      <c r="AS59" s="18" t="str">
        <f t="shared" si="8"/>
        <v>Kungsbacka IF Vit</v>
      </c>
      <c r="AT59" s="39">
        <f t="shared" si="8"/>
        <v>0</v>
      </c>
      <c r="AU59" s="27" t="str">
        <f t="shared" si="17"/>
        <v>-</v>
      </c>
      <c r="AV59" s="40">
        <f t="shared" si="17"/>
        <v>0</v>
      </c>
      <c r="AW59" s="39">
        <f t="shared" si="9"/>
        <v>0</v>
      </c>
      <c r="AX59" s="55" t="str">
        <f t="shared" si="18"/>
        <v>-</v>
      </c>
      <c r="AY59" s="40">
        <f t="shared" si="18"/>
        <v>0</v>
      </c>
      <c r="AZ59" s="39">
        <f t="shared" si="10"/>
        <v>0</v>
      </c>
      <c r="BA59" s="55" t="str">
        <f>U59</f>
        <v>-</v>
      </c>
      <c r="BB59" s="40">
        <f>V59</f>
        <v>0</v>
      </c>
      <c r="BC59" s="39">
        <f t="shared" si="11"/>
        <v>0</v>
      </c>
      <c r="BD59" s="55" t="str">
        <f>X59</f>
        <v>-</v>
      </c>
      <c r="BE59" s="40">
        <f>Y59</f>
        <v>0</v>
      </c>
      <c r="BF59" s="309" t="str">
        <f t="shared" si="12"/>
        <v>-</v>
      </c>
      <c r="BG59" s="310"/>
      <c r="BH59" s="311"/>
      <c r="BI59" s="314"/>
      <c r="BJ59" s="110">
        <f t="shared" si="16"/>
        <v>0</v>
      </c>
      <c r="BK59" s="105" t="str">
        <f t="shared" si="16"/>
        <v>-</v>
      </c>
      <c r="BL59" s="111">
        <f t="shared" si="16"/>
        <v>0</v>
      </c>
      <c r="BM59" s="314"/>
      <c r="BN59" s="110">
        <f>AH59</f>
        <v>0</v>
      </c>
      <c r="BO59" s="314"/>
      <c r="BP59" s="277"/>
      <c r="BQ59" s="37">
        <f>AK59</f>
        <v>4</v>
      </c>
      <c r="BR59" s="277"/>
      <c r="BS59" s="12">
        <f t="shared" si="13"/>
        <v>0</v>
      </c>
      <c r="BT59" s="5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9"/>
      <c r="CV59" s="9"/>
      <c r="CW59" s="9"/>
      <c r="CX59" s="9"/>
      <c r="CY59" s="9"/>
      <c r="CZ59" s="9"/>
      <c r="DA59" s="9"/>
      <c r="DB59" s="9"/>
      <c r="DC59" s="9"/>
      <c r="DD59" s="87"/>
      <c r="DE59" s="87"/>
      <c r="DF59" s="88">
        <f>IF(N59="-",0,IF(N59&gt;P59,3,IF(N59=P59,1,0)))</f>
        <v>1</v>
      </c>
      <c r="DG59" s="88">
        <f>IF(Q59="-",0,IF(Q59&gt;S59,3,IF(Q59=S59,1,0)))</f>
        <v>1</v>
      </c>
      <c r="DH59" s="88">
        <f>IF(T59="-",0,IF(T59&gt;V59,3,IF(T59=V59,1,0)))</f>
        <v>1</v>
      </c>
      <c r="DI59" s="88">
        <f>IF(W59="-",0,IF(W59&gt;Y59,3,IF(W59=Y59,1,0)))</f>
        <v>1</v>
      </c>
      <c r="DJ59" s="88">
        <f>IF(Z59="-",0,IF(Z59&gt;AB59,3,IF(Z59=AB59,1,0)))</f>
        <v>0</v>
      </c>
      <c r="DK59" s="87"/>
    </row>
    <row r="60" spans="1:115" ht="15" customHeight="1" thickBot="1" thickTop="1">
      <c r="A60" s="193">
        <v>0.6458333333333334</v>
      </c>
      <c r="B60" s="164">
        <v>178</v>
      </c>
      <c r="C60" s="170" t="s">
        <v>9</v>
      </c>
      <c r="D60" s="171">
        <f>L66</f>
        <v>20</v>
      </c>
      <c r="E60" s="172" t="str">
        <f>M66</f>
        <v>Guldhedens IK</v>
      </c>
      <c r="F60" s="171">
        <f>L62</f>
        <v>16</v>
      </c>
      <c r="G60" s="172" t="str">
        <f>M62</f>
        <v>Kungsbacka IF Blå</v>
      </c>
      <c r="H60" s="178">
        <v>0</v>
      </c>
      <c r="I60" s="174" t="s">
        <v>17</v>
      </c>
      <c r="J60" s="175">
        <v>0</v>
      </c>
      <c r="K60" s="176"/>
      <c r="L60" s="9"/>
      <c r="M60" s="9"/>
      <c r="N60" s="29"/>
      <c r="O60" s="23"/>
      <c r="P60" s="8"/>
      <c r="Q60" s="29"/>
      <c r="R60" s="23"/>
      <c r="S60" s="8"/>
      <c r="T60" s="29"/>
      <c r="U60" s="23"/>
      <c r="V60" s="8"/>
      <c r="W60" s="29"/>
      <c r="X60" s="23"/>
      <c r="Y60" s="8"/>
      <c r="Z60" s="29"/>
      <c r="AA60" s="23"/>
      <c r="AB60" s="8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6"/>
      <c r="AY60" s="9"/>
      <c r="AZ60" s="9"/>
      <c r="BA60" s="6"/>
      <c r="BB60" s="9"/>
      <c r="BC60" s="9"/>
      <c r="BD60" s="6"/>
      <c r="BE60" s="9"/>
      <c r="BF60" s="9"/>
      <c r="BG60" s="6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7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87"/>
      <c r="DE60" s="88"/>
      <c r="DF60" s="88"/>
      <c r="DG60" s="88"/>
      <c r="DH60" s="88"/>
      <c r="DI60" s="88"/>
      <c r="DJ60" s="88"/>
      <c r="DK60" s="87"/>
    </row>
    <row r="61" spans="1:115" ht="15" customHeight="1" thickBot="1" thickTop="1">
      <c r="A61" s="193">
        <v>0.65625</v>
      </c>
      <c r="B61" s="164">
        <v>179</v>
      </c>
      <c r="C61" s="170" t="s">
        <v>8</v>
      </c>
      <c r="D61" s="171">
        <f>L56</f>
        <v>12</v>
      </c>
      <c r="E61" s="172" t="str">
        <f>M56</f>
        <v>Hällekis IF</v>
      </c>
      <c r="F61" s="171">
        <f>L57</f>
        <v>13</v>
      </c>
      <c r="G61" s="172" t="str">
        <f>M57</f>
        <v>Sandarna BK 1</v>
      </c>
      <c r="H61" s="178">
        <v>0</v>
      </c>
      <c r="I61" s="174" t="s">
        <v>17</v>
      </c>
      <c r="J61" s="175">
        <v>0</v>
      </c>
      <c r="K61" s="176"/>
      <c r="L61" s="108" t="s">
        <v>13</v>
      </c>
      <c r="M61" s="202" t="s">
        <v>3</v>
      </c>
      <c r="N61" s="278">
        <f>L62</f>
        <v>16</v>
      </c>
      <c r="O61" s="282"/>
      <c r="P61" s="283"/>
      <c r="Q61" s="278">
        <f>L63</f>
        <v>17</v>
      </c>
      <c r="R61" s="282"/>
      <c r="S61" s="283"/>
      <c r="T61" s="278">
        <f>L64</f>
        <v>18</v>
      </c>
      <c r="U61" s="282"/>
      <c r="V61" s="283"/>
      <c r="W61" s="278">
        <f>L65</f>
        <v>19</v>
      </c>
      <c r="X61" s="282"/>
      <c r="Y61" s="283"/>
      <c r="Z61" s="278">
        <f>L66</f>
        <v>20</v>
      </c>
      <c r="AA61" s="282"/>
      <c r="AB61" s="283"/>
      <c r="AC61" s="278" t="s">
        <v>18</v>
      </c>
      <c r="AD61" s="284"/>
      <c r="AE61" s="284"/>
      <c r="AF61" s="284"/>
      <c r="AG61" s="284"/>
      <c r="AH61" s="284"/>
      <c r="AI61" s="285"/>
      <c r="AJ61" s="278" t="s">
        <v>15</v>
      </c>
      <c r="AK61" s="279"/>
      <c r="AL61" s="280"/>
      <c r="AM61" s="106" t="s">
        <v>16</v>
      </c>
      <c r="AN61" s="9"/>
      <c r="AO61" s="9"/>
      <c r="AP61" s="9"/>
      <c r="AQ61" s="9"/>
      <c r="AR61" s="64" t="str">
        <f aca="true" t="shared" si="19" ref="AR61:AV66">L61</f>
        <v>Nr</v>
      </c>
      <c r="AS61" s="107" t="str">
        <f t="shared" si="19"/>
        <v>Grupp 4</v>
      </c>
      <c r="AT61" s="291">
        <f t="shared" si="19"/>
        <v>16</v>
      </c>
      <c r="AU61" s="292"/>
      <c r="AV61" s="293"/>
      <c r="AW61" s="291">
        <f aca="true" t="shared" si="20" ref="AW61:AY66">Q61</f>
        <v>17</v>
      </c>
      <c r="AX61" s="292"/>
      <c r="AY61" s="293"/>
      <c r="AZ61" s="291">
        <f aca="true" t="shared" si="21" ref="AZ61:AZ66">T61</f>
        <v>18</v>
      </c>
      <c r="BA61" s="292"/>
      <c r="BB61" s="293"/>
      <c r="BC61" s="291">
        <f aca="true" t="shared" si="22" ref="BC61:BE66">W61</f>
        <v>19</v>
      </c>
      <c r="BD61" s="292"/>
      <c r="BE61" s="293"/>
      <c r="BF61" s="291">
        <f aca="true" t="shared" si="23" ref="BF61:BH66">Z61</f>
        <v>20</v>
      </c>
      <c r="BG61" s="292"/>
      <c r="BH61" s="293"/>
      <c r="BI61" s="304" t="str">
        <f>AC61</f>
        <v>Målskillnad</v>
      </c>
      <c r="BJ61" s="305"/>
      <c r="BK61" s="305"/>
      <c r="BL61" s="305"/>
      <c r="BM61" s="305"/>
      <c r="BN61" s="305"/>
      <c r="BO61" s="306"/>
      <c r="BP61" s="304" t="s">
        <v>15</v>
      </c>
      <c r="BQ61" s="307"/>
      <c r="BR61" s="308"/>
      <c r="BS61" s="101" t="str">
        <f aca="true" t="shared" si="24" ref="BS61:BS66">AM61</f>
        <v>Plac</v>
      </c>
      <c r="BT61" s="145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"/>
      <c r="CV61" s="9"/>
      <c r="CW61" s="9"/>
      <c r="CX61" s="9"/>
      <c r="CY61" s="9"/>
      <c r="CZ61" s="9"/>
      <c r="DA61" s="9"/>
      <c r="DB61" s="9"/>
      <c r="DC61" s="9"/>
      <c r="DD61" s="87"/>
      <c r="DE61" s="88" t="s">
        <v>15</v>
      </c>
      <c r="DF61" s="88" t="s">
        <v>19</v>
      </c>
      <c r="DG61" s="88" t="s">
        <v>20</v>
      </c>
      <c r="DH61" s="88" t="s">
        <v>21</v>
      </c>
      <c r="DI61" s="88" t="s">
        <v>22</v>
      </c>
      <c r="DJ61" s="88" t="s">
        <v>23</v>
      </c>
      <c r="DK61" s="87"/>
    </row>
    <row r="62" spans="1:115" ht="15" customHeight="1" thickBot="1" thickTop="1">
      <c r="A62" s="193">
        <v>0.6666666666666666</v>
      </c>
      <c r="B62" s="164">
        <v>180</v>
      </c>
      <c r="C62" s="170" t="s">
        <v>9</v>
      </c>
      <c r="D62" s="171">
        <f>L63</f>
        <v>17</v>
      </c>
      <c r="E62" s="172" t="str">
        <f>M63</f>
        <v>Sandarna BK 2</v>
      </c>
      <c r="F62" s="171">
        <f>L64</f>
        <v>18</v>
      </c>
      <c r="G62" s="172" t="str">
        <f>M64</f>
        <v>Landvetter IS Vit</v>
      </c>
      <c r="H62" s="178">
        <v>0</v>
      </c>
      <c r="I62" s="174" t="s">
        <v>17</v>
      </c>
      <c r="J62" s="175">
        <v>0</v>
      </c>
      <c r="K62" s="176"/>
      <c r="L62" s="11">
        <v>16</v>
      </c>
      <c r="M62" s="224" t="s">
        <v>114</v>
      </c>
      <c r="N62" s="80" t="s">
        <v>17</v>
      </c>
      <c r="O62" s="81"/>
      <c r="P62" s="82" t="s">
        <v>17</v>
      </c>
      <c r="Q62" s="79">
        <f>H56</f>
        <v>0</v>
      </c>
      <c r="R62" s="99" t="s">
        <v>17</v>
      </c>
      <c r="S62" s="63">
        <f>J56</f>
        <v>0</v>
      </c>
      <c r="T62" s="79">
        <f>H66</f>
        <v>0</v>
      </c>
      <c r="U62" s="99" t="s">
        <v>17</v>
      </c>
      <c r="V62" s="63">
        <f>J66</f>
        <v>0</v>
      </c>
      <c r="W62" s="79">
        <f>H72</f>
        <v>0</v>
      </c>
      <c r="X62" s="99" t="s">
        <v>17</v>
      </c>
      <c r="Y62" s="63">
        <f>J72</f>
        <v>0</v>
      </c>
      <c r="Z62" s="79">
        <f>J60</f>
        <v>0</v>
      </c>
      <c r="AA62" s="99" t="s">
        <v>17</v>
      </c>
      <c r="AB62" s="63">
        <f>H60</f>
        <v>0</v>
      </c>
      <c r="AC62" s="275"/>
      <c r="AD62" s="38">
        <f>SUM(Q62,T62,W62,Z62)</f>
        <v>0</v>
      </c>
      <c r="AE62" s="27" t="s">
        <v>17</v>
      </c>
      <c r="AF62" s="60">
        <f>SUM(S62,V62,Y62,AB62)</f>
        <v>0</v>
      </c>
      <c r="AG62" s="275"/>
      <c r="AH62" s="38">
        <f>AD62-AF62</f>
        <v>0</v>
      </c>
      <c r="AI62" s="275"/>
      <c r="AJ62" s="275"/>
      <c r="AK62" s="37">
        <f>SUM(DF62:DJ62)</f>
        <v>4</v>
      </c>
      <c r="AL62" s="275"/>
      <c r="AM62" s="12"/>
      <c r="AN62" s="9"/>
      <c r="AO62" s="9"/>
      <c r="AP62" s="9"/>
      <c r="AQ62" s="9"/>
      <c r="AR62" s="12">
        <f t="shared" si="19"/>
        <v>16</v>
      </c>
      <c r="AS62" s="18" t="str">
        <f t="shared" si="19"/>
        <v>Kungsbacka IF Blå</v>
      </c>
      <c r="AT62" s="309" t="str">
        <f t="shared" si="19"/>
        <v>-</v>
      </c>
      <c r="AU62" s="310"/>
      <c r="AV62" s="311"/>
      <c r="AW62" s="39">
        <f t="shared" si="20"/>
        <v>0</v>
      </c>
      <c r="AX62" s="55" t="str">
        <f>R62</f>
        <v>-</v>
      </c>
      <c r="AY62" s="40">
        <f>S62</f>
        <v>0</v>
      </c>
      <c r="AZ62" s="39">
        <f t="shared" si="21"/>
        <v>0</v>
      </c>
      <c r="BA62" s="55" t="str">
        <f>U62</f>
        <v>-</v>
      </c>
      <c r="BB62" s="40">
        <f>V62</f>
        <v>0</v>
      </c>
      <c r="BC62" s="39">
        <f t="shared" si="22"/>
        <v>0</v>
      </c>
      <c r="BD62" s="55" t="str">
        <f t="shared" si="22"/>
        <v>-</v>
      </c>
      <c r="BE62" s="40">
        <f t="shared" si="22"/>
        <v>0</v>
      </c>
      <c r="BF62" s="39">
        <f t="shared" si="23"/>
        <v>0</v>
      </c>
      <c r="BG62" s="55" t="str">
        <f t="shared" si="23"/>
        <v>-</v>
      </c>
      <c r="BH62" s="40">
        <f t="shared" si="23"/>
        <v>0</v>
      </c>
      <c r="BI62" s="312">
        <f>AC62</f>
        <v>0</v>
      </c>
      <c r="BJ62" s="110">
        <f aca="true" t="shared" si="25" ref="BJ62:BL66">AD62</f>
        <v>0</v>
      </c>
      <c r="BK62" s="105" t="str">
        <f t="shared" si="25"/>
        <v>-</v>
      </c>
      <c r="BL62" s="111">
        <f t="shared" si="25"/>
        <v>0</v>
      </c>
      <c r="BM62" s="312"/>
      <c r="BN62" s="110">
        <f>AH62</f>
        <v>0</v>
      </c>
      <c r="BO62" s="312"/>
      <c r="BP62" s="275"/>
      <c r="BQ62" s="37">
        <f>AK62</f>
        <v>4</v>
      </c>
      <c r="BR62" s="275"/>
      <c r="BS62" s="12">
        <f t="shared" si="24"/>
        <v>0</v>
      </c>
      <c r="BT62" s="13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9"/>
      <c r="CV62" s="9"/>
      <c r="CW62" s="9"/>
      <c r="CX62" s="9"/>
      <c r="CY62" s="9"/>
      <c r="CZ62" s="9"/>
      <c r="DA62" s="9"/>
      <c r="DB62" s="9"/>
      <c r="DC62" s="9"/>
      <c r="DD62" s="87"/>
      <c r="DE62" s="87"/>
      <c r="DF62" s="88">
        <f>IF(N62="-",0,IF(N62&gt;P62,3,IF(N62=P62,1,0)))</f>
        <v>0</v>
      </c>
      <c r="DG62" s="88">
        <f>IF(Q62="-",0,IF(Q62&gt;S62,3,IF(Q62=S62,1,0)))</f>
        <v>1</v>
      </c>
      <c r="DH62" s="88">
        <f>IF(T62="-",0,IF(T62&gt;V62,3,IF(T62=V62,1,0)))</f>
        <v>1</v>
      </c>
      <c r="DI62" s="88">
        <f>IF(W62="-",0,IF(W62&gt;Y62,3,IF(W62=Y62,1,0)))</f>
        <v>1</v>
      </c>
      <c r="DJ62" s="88">
        <f>IF(Z62="-",0,IF(Z62&gt;AB62,3,IF(Z62=AB62,1,0)))</f>
        <v>1</v>
      </c>
      <c r="DK62" s="87"/>
    </row>
    <row r="63" spans="1:115" ht="15" customHeight="1" thickBot="1" thickTop="1">
      <c r="A63" s="193">
        <v>0.6770833333333334</v>
      </c>
      <c r="B63" s="164">
        <v>181</v>
      </c>
      <c r="C63" s="170" t="s">
        <v>8</v>
      </c>
      <c r="D63" s="171">
        <f>L58</f>
        <v>14</v>
      </c>
      <c r="E63" s="172" t="str">
        <f>M58</f>
        <v>Borås AIK 2</v>
      </c>
      <c r="F63" s="171">
        <f>L59</f>
        <v>15</v>
      </c>
      <c r="G63" s="172" t="str">
        <f>M59</f>
        <v>Kungsbacka IF Vit</v>
      </c>
      <c r="H63" s="178">
        <v>0</v>
      </c>
      <c r="I63" s="174" t="s">
        <v>17</v>
      </c>
      <c r="J63" s="175">
        <v>0</v>
      </c>
      <c r="K63" s="176"/>
      <c r="L63" s="11">
        <v>17</v>
      </c>
      <c r="M63" s="224" t="s">
        <v>115</v>
      </c>
      <c r="N63" s="79">
        <f>J56</f>
        <v>0</v>
      </c>
      <c r="O63" s="99" t="s">
        <v>17</v>
      </c>
      <c r="P63" s="63">
        <f>H56</f>
        <v>0</v>
      </c>
      <c r="Q63" s="80" t="s">
        <v>17</v>
      </c>
      <c r="R63" s="81"/>
      <c r="S63" s="82" t="s">
        <v>17</v>
      </c>
      <c r="T63" s="79">
        <f>H62</f>
        <v>0</v>
      </c>
      <c r="U63" s="99" t="s">
        <v>17</v>
      </c>
      <c r="V63" s="63">
        <f>J62</f>
        <v>0</v>
      </c>
      <c r="W63" s="79">
        <f>H68</f>
        <v>0</v>
      </c>
      <c r="X63" s="99" t="s">
        <v>17</v>
      </c>
      <c r="Y63" s="63">
        <f>J68</f>
        <v>0</v>
      </c>
      <c r="Z63" s="79">
        <f>H74</f>
        <v>0</v>
      </c>
      <c r="AA63" s="99" t="s">
        <v>17</v>
      </c>
      <c r="AB63" s="63">
        <f>J74</f>
        <v>0</v>
      </c>
      <c r="AC63" s="276"/>
      <c r="AD63" s="58">
        <f>SUM(N63,T63,W63,Z63)</f>
        <v>0</v>
      </c>
      <c r="AE63" s="27" t="s">
        <v>17</v>
      </c>
      <c r="AF63" s="59">
        <f>SUM(P63,V63,Y63,AB63)</f>
        <v>0</v>
      </c>
      <c r="AG63" s="276"/>
      <c r="AH63" s="38">
        <f>AD63-AF63</f>
        <v>0</v>
      </c>
      <c r="AI63" s="276"/>
      <c r="AJ63" s="276"/>
      <c r="AK63" s="37">
        <f>SUM(DF63:DJ63)</f>
        <v>4</v>
      </c>
      <c r="AL63" s="276"/>
      <c r="AM63" s="12"/>
      <c r="AN63" s="9"/>
      <c r="AO63" s="9"/>
      <c r="AP63" s="9"/>
      <c r="AQ63" s="9"/>
      <c r="AR63" s="12">
        <f t="shared" si="19"/>
        <v>17</v>
      </c>
      <c r="AS63" s="18" t="str">
        <f t="shared" si="19"/>
        <v>Sandarna BK 2</v>
      </c>
      <c r="AT63" s="39">
        <f t="shared" si="19"/>
        <v>0</v>
      </c>
      <c r="AU63" s="27" t="str">
        <f t="shared" si="19"/>
        <v>-</v>
      </c>
      <c r="AV63" s="40">
        <f t="shared" si="19"/>
        <v>0</v>
      </c>
      <c r="AW63" s="309" t="str">
        <f t="shared" si="20"/>
        <v>-</v>
      </c>
      <c r="AX63" s="310"/>
      <c r="AY63" s="311"/>
      <c r="AZ63" s="39">
        <f t="shared" si="21"/>
        <v>0</v>
      </c>
      <c r="BA63" s="55" t="str">
        <f>U63</f>
        <v>-</v>
      </c>
      <c r="BB63" s="40">
        <f>V63</f>
        <v>0</v>
      </c>
      <c r="BC63" s="39">
        <f t="shared" si="22"/>
        <v>0</v>
      </c>
      <c r="BD63" s="55" t="str">
        <f t="shared" si="22"/>
        <v>-</v>
      </c>
      <c r="BE63" s="40">
        <f t="shared" si="22"/>
        <v>0</v>
      </c>
      <c r="BF63" s="39">
        <f t="shared" si="23"/>
        <v>0</v>
      </c>
      <c r="BG63" s="55" t="str">
        <f t="shared" si="23"/>
        <v>-</v>
      </c>
      <c r="BH63" s="40">
        <f t="shared" si="23"/>
        <v>0</v>
      </c>
      <c r="BI63" s="313"/>
      <c r="BJ63" s="110">
        <f t="shared" si="25"/>
        <v>0</v>
      </c>
      <c r="BK63" s="105" t="str">
        <f t="shared" si="25"/>
        <v>-</v>
      </c>
      <c r="BL63" s="111">
        <f t="shared" si="25"/>
        <v>0</v>
      </c>
      <c r="BM63" s="313"/>
      <c r="BN63" s="110">
        <f>AH63</f>
        <v>0</v>
      </c>
      <c r="BO63" s="313"/>
      <c r="BP63" s="276"/>
      <c r="BQ63" s="37">
        <f>AK63</f>
        <v>4</v>
      </c>
      <c r="BR63" s="276"/>
      <c r="BS63" s="12">
        <f t="shared" si="24"/>
        <v>0</v>
      </c>
      <c r="BT63" s="13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9"/>
      <c r="CV63" s="9"/>
      <c r="CW63" s="9"/>
      <c r="CX63" s="9"/>
      <c r="CY63" s="9"/>
      <c r="CZ63" s="9"/>
      <c r="DA63" s="9"/>
      <c r="DB63" s="9"/>
      <c r="DC63" s="9"/>
      <c r="DD63" s="87"/>
      <c r="DE63" s="87"/>
      <c r="DF63" s="88">
        <f>IF(N63="-",0,IF(N63&gt;P63,3,IF(N63=P63,1,0)))</f>
        <v>1</v>
      </c>
      <c r="DG63" s="88">
        <f>IF(Q63="-",0,IF(Q63&gt;S63,3,IF(Q63=S63,1,0)))</f>
        <v>0</v>
      </c>
      <c r="DH63" s="88">
        <f>IF(T63="-",0,IF(T63&gt;V63,3,IF(T63=V63,1,0)))</f>
        <v>1</v>
      </c>
      <c r="DI63" s="88">
        <f>IF(W63="-",0,IF(W63&gt;Y63,3,IF(W63=Y63,1,0)))</f>
        <v>1</v>
      </c>
      <c r="DJ63" s="88">
        <f>IF(Z63="-",0,IF(Z63&gt;AB63,3,IF(Z63=AB63,1,0)))</f>
        <v>1</v>
      </c>
      <c r="DK63" s="87"/>
    </row>
    <row r="64" spans="1:115" ht="15" customHeight="1" thickBot="1" thickTop="1">
      <c r="A64" s="193">
        <v>0.6875</v>
      </c>
      <c r="B64" s="164">
        <v>182</v>
      </c>
      <c r="C64" s="170" t="s">
        <v>9</v>
      </c>
      <c r="D64" s="171">
        <f>L65</f>
        <v>19</v>
      </c>
      <c r="E64" s="172" t="str">
        <f>M65</f>
        <v>Borås AIK 1</v>
      </c>
      <c r="F64" s="171">
        <f>L66</f>
        <v>20</v>
      </c>
      <c r="G64" s="172" t="str">
        <f>M66</f>
        <v>Guldhedens IK</v>
      </c>
      <c r="H64" s="178">
        <v>0</v>
      </c>
      <c r="I64" s="174" t="s">
        <v>17</v>
      </c>
      <c r="J64" s="175">
        <v>0</v>
      </c>
      <c r="K64" s="176"/>
      <c r="L64" s="11">
        <v>18</v>
      </c>
      <c r="M64" s="224" t="s">
        <v>116</v>
      </c>
      <c r="N64" s="79">
        <f>J66</f>
        <v>0</v>
      </c>
      <c r="O64" s="99" t="s">
        <v>17</v>
      </c>
      <c r="P64" s="63">
        <f>H66</f>
        <v>0</v>
      </c>
      <c r="Q64" s="79">
        <f>J62</f>
        <v>0</v>
      </c>
      <c r="R64" s="99" t="s">
        <v>17</v>
      </c>
      <c r="S64" s="63">
        <f>H62</f>
        <v>0</v>
      </c>
      <c r="T64" s="80" t="s">
        <v>17</v>
      </c>
      <c r="U64" s="81"/>
      <c r="V64" s="82" t="s">
        <v>17</v>
      </c>
      <c r="W64" s="79">
        <f>H58</f>
        <v>0</v>
      </c>
      <c r="X64" s="99" t="s">
        <v>17</v>
      </c>
      <c r="Y64" s="63">
        <f>J58</f>
        <v>0</v>
      </c>
      <c r="Z64" s="79">
        <f>J70</f>
        <v>0</v>
      </c>
      <c r="AA64" s="99" t="s">
        <v>17</v>
      </c>
      <c r="AB64" s="63">
        <f>H70</f>
        <v>0</v>
      </c>
      <c r="AC64" s="276"/>
      <c r="AD64" s="58">
        <f>SUM(N64,Q64,W64,Z64)</f>
        <v>0</v>
      </c>
      <c r="AE64" s="27" t="s">
        <v>17</v>
      </c>
      <c r="AF64" s="59">
        <f>SUM(P64,S64,Y64,AB64)</f>
        <v>0</v>
      </c>
      <c r="AG64" s="276"/>
      <c r="AH64" s="38">
        <f>AD64-AF64</f>
        <v>0</v>
      </c>
      <c r="AI64" s="276"/>
      <c r="AJ64" s="276"/>
      <c r="AK64" s="37">
        <f>SUM(DF64:DJ64)</f>
        <v>4</v>
      </c>
      <c r="AL64" s="276"/>
      <c r="AM64" s="12"/>
      <c r="AN64" s="9"/>
      <c r="AO64" s="9"/>
      <c r="AP64" s="9"/>
      <c r="AQ64" s="9"/>
      <c r="AR64" s="12">
        <f t="shared" si="19"/>
        <v>18</v>
      </c>
      <c r="AS64" s="18" t="str">
        <f t="shared" si="19"/>
        <v>Landvetter IS Vit</v>
      </c>
      <c r="AT64" s="39">
        <f t="shared" si="19"/>
        <v>0</v>
      </c>
      <c r="AU64" s="27" t="str">
        <f t="shared" si="19"/>
        <v>-</v>
      </c>
      <c r="AV64" s="40">
        <f t="shared" si="19"/>
        <v>0</v>
      </c>
      <c r="AW64" s="39">
        <f t="shared" si="20"/>
        <v>0</v>
      </c>
      <c r="AX64" s="55" t="str">
        <f t="shared" si="20"/>
        <v>-</v>
      </c>
      <c r="AY64" s="40">
        <f t="shared" si="20"/>
        <v>0</v>
      </c>
      <c r="AZ64" s="309" t="str">
        <f t="shared" si="21"/>
        <v>-</v>
      </c>
      <c r="BA64" s="310"/>
      <c r="BB64" s="311"/>
      <c r="BC64" s="39">
        <f t="shared" si="22"/>
        <v>0</v>
      </c>
      <c r="BD64" s="55" t="str">
        <f t="shared" si="22"/>
        <v>-</v>
      </c>
      <c r="BE64" s="40">
        <f t="shared" si="22"/>
        <v>0</v>
      </c>
      <c r="BF64" s="39">
        <f t="shared" si="23"/>
        <v>0</v>
      </c>
      <c r="BG64" s="55" t="str">
        <f t="shared" si="23"/>
        <v>-</v>
      </c>
      <c r="BH64" s="40">
        <f t="shared" si="23"/>
        <v>0</v>
      </c>
      <c r="BI64" s="313"/>
      <c r="BJ64" s="110">
        <f t="shared" si="25"/>
        <v>0</v>
      </c>
      <c r="BK64" s="105" t="str">
        <f t="shared" si="25"/>
        <v>-</v>
      </c>
      <c r="BL64" s="111">
        <f t="shared" si="25"/>
        <v>0</v>
      </c>
      <c r="BM64" s="313"/>
      <c r="BN64" s="110">
        <f>AH64</f>
        <v>0</v>
      </c>
      <c r="BO64" s="313"/>
      <c r="BP64" s="276"/>
      <c r="BQ64" s="37">
        <f>AK64</f>
        <v>4</v>
      </c>
      <c r="BR64" s="276"/>
      <c r="BS64" s="12">
        <f t="shared" si="24"/>
        <v>0</v>
      </c>
      <c r="BT64" s="13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9"/>
      <c r="CV64" s="9"/>
      <c r="CW64" s="9"/>
      <c r="CX64" s="9"/>
      <c r="CY64" s="9"/>
      <c r="CZ64" s="9"/>
      <c r="DA64" s="9"/>
      <c r="DB64" s="9"/>
      <c r="DC64" s="9"/>
      <c r="DD64" s="87"/>
      <c r="DE64" s="87"/>
      <c r="DF64" s="88">
        <f>IF(N64="-",0,IF(N64&gt;P64,3,IF(N64=P64,1,0)))</f>
        <v>1</v>
      </c>
      <c r="DG64" s="88">
        <f>IF(Q64="-",0,IF(Q64&gt;S64,3,IF(Q64=S64,1,0)))</f>
        <v>1</v>
      </c>
      <c r="DH64" s="88">
        <f>IF(T64="-",0,IF(T64&gt;V64,3,IF(T64=V64,1,0)))</f>
        <v>0</v>
      </c>
      <c r="DI64" s="88">
        <f>IF(W64="-",0,IF(W64&gt;Y64,3,IF(W64=Y64,1,0)))</f>
        <v>1</v>
      </c>
      <c r="DJ64" s="88">
        <f>IF(Z64="-",0,IF(Z64&gt;AB64,3,IF(Z64=AB64,1,0)))</f>
        <v>1</v>
      </c>
      <c r="DK64" s="87"/>
    </row>
    <row r="65" spans="1:115" ht="15" customHeight="1" thickBot="1" thickTop="1">
      <c r="A65" s="193">
        <v>0.6979166666666666</v>
      </c>
      <c r="B65" s="164">
        <v>183</v>
      </c>
      <c r="C65" s="170" t="s">
        <v>8</v>
      </c>
      <c r="D65" s="171">
        <f>L55</f>
        <v>11</v>
      </c>
      <c r="E65" s="172" t="str">
        <f>M55</f>
        <v>Landvetter IS Grön</v>
      </c>
      <c r="F65" s="171">
        <f>L57</f>
        <v>13</v>
      </c>
      <c r="G65" s="172" t="str">
        <f>M57</f>
        <v>Sandarna BK 1</v>
      </c>
      <c r="H65" s="178">
        <v>0</v>
      </c>
      <c r="I65" s="174" t="s">
        <v>17</v>
      </c>
      <c r="J65" s="175">
        <v>0</v>
      </c>
      <c r="K65" s="183"/>
      <c r="L65" s="11">
        <v>19</v>
      </c>
      <c r="M65" s="224" t="s">
        <v>117</v>
      </c>
      <c r="N65" s="79">
        <f>J72</f>
        <v>0</v>
      </c>
      <c r="O65" s="99" t="s">
        <v>17</v>
      </c>
      <c r="P65" s="63">
        <f>H72</f>
        <v>0</v>
      </c>
      <c r="Q65" s="79">
        <f>J68</f>
        <v>0</v>
      </c>
      <c r="R65" s="99" t="s">
        <v>17</v>
      </c>
      <c r="S65" s="63">
        <f>H68</f>
        <v>0</v>
      </c>
      <c r="T65" s="79">
        <f>J58</f>
        <v>0</v>
      </c>
      <c r="U65" s="99" t="s">
        <v>17</v>
      </c>
      <c r="V65" s="63">
        <f>H58</f>
        <v>0</v>
      </c>
      <c r="W65" s="80" t="s">
        <v>17</v>
      </c>
      <c r="X65" s="81"/>
      <c r="Y65" s="82" t="s">
        <v>17</v>
      </c>
      <c r="Z65" s="79">
        <f>H64</f>
        <v>0</v>
      </c>
      <c r="AA65" s="99" t="s">
        <v>17</v>
      </c>
      <c r="AB65" s="63">
        <f>J64</f>
        <v>0</v>
      </c>
      <c r="AC65" s="276"/>
      <c r="AD65" s="58">
        <f>SUM(N65,Q65,T65,Z65)</f>
        <v>0</v>
      </c>
      <c r="AE65" s="27" t="s">
        <v>17</v>
      </c>
      <c r="AF65" s="59">
        <f>SUM(P65,S65,V65,AB65)</f>
        <v>0</v>
      </c>
      <c r="AG65" s="276"/>
      <c r="AH65" s="38">
        <f>AD65-AF65</f>
        <v>0</v>
      </c>
      <c r="AI65" s="276"/>
      <c r="AJ65" s="276"/>
      <c r="AK65" s="37">
        <f>SUM(DF65:DJ65)</f>
        <v>4</v>
      </c>
      <c r="AL65" s="276"/>
      <c r="AM65" s="12"/>
      <c r="AN65" s="9"/>
      <c r="AO65" s="9"/>
      <c r="AP65" s="9"/>
      <c r="AQ65" s="9"/>
      <c r="AR65" s="12">
        <f t="shared" si="19"/>
        <v>19</v>
      </c>
      <c r="AS65" s="18" t="str">
        <f t="shared" si="19"/>
        <v>Borås AIK 1</v>
      </c>
      <c r="AT65" s="39">
        <f t="shared" si="19"/>
        <v>0</v>
      </c>
      <c r="AU65" s="27" t="str">
        <f t="shared" si="19"/>
        <v>-</v>
      </c>
      <c r="AV65" s="40">
        <f t="shared" si="19"/>
        <v>0</v>
      </c>
      <c r="AW65" s="39">
        <f t="shared" si="20"/>
        <v>0</v>
      </c>
      <c r="AX65" s="55" t="str">
        <f t="shared" si="20"/>
        <v>-</v>
      </c>
      <c r="AY65" s="40">
        <f t="shared" si="20"/>
        <v>0</v>
      </c>
      <c r="AZ65" s="39">
        <f t="shared" si="21"/>
        <v>0</v>
      </c>
      <c r="BA65" s="55" t="str">
        <f>U65</f>
        <v>-</v>
      </c>
      <c r="BB65" s="40">
        <f>V65</f>
        <v>0</v>
      </c>
      <c r="BC65" s="309" t="str">
        <f t="shared" si="22"/>
        <v>-</v>
      </c>
      <c r="BD65" s="310"/>
      <c r="BE65" s="311"/>
      <c r="BF65" s="39">
        <f t="shared" si="23"/>
        <v>0</v>
      </c>
      <c r="BG65" s="55" t="str">
        <f t="shared" si="23"/>
        <v>-</v>
      </c>
      <c r="BH65" s="40">
        <f t="shared" si="23"/>
        <v>0</v>
      </c>
      <c r="BI65" s="313"/>
      <c r="BJ65" s="110">
        <f t="shared" si="25"/>
        <v>0</v>
      </c>
      <c r="BK65" s="105" t="str">
        <f t="shared" si="25"/>
        <v>-</v>
      </c>
      <c r="BL65" s="111">
        <f t="shared" si="25"/>
        <v>0</v>
      </c>
      <c r="BM65" s="313"/>
      <c r="BN65" s="110">
        <f>AH65</f>
        <v>0</v>
      </c>
      <c r="BO65" s="313"/>
      <c r="BP65" s="276"/>
      <c r="BQ65" s="37">
        <f>AK65</f>
        <v>4</v>
      </c>
      <c r="BR65" s="276"/>
      <c r="BS65" s="12">
        <f t="shared" si="24"/>
        <v>0</v>
      </c>
      <c r="BT65" s="13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9"/>
      <c r="CV65" s="9"/>
      <c r="CW65" s="9"/>
      <c r="CX65" s="9"/>
      <c r="CY65" s="9"/>
      <c r="CZ65" s="9"/>
      <c r="DA65" s="9"/>
      <c r="DB65" s="9"/>
      <c r="DC65" s="9"/>
      <c r="DD65" s="87"/>
      <c r="DE65" s="87"/>
      <c r="DF65" s="88">
        <f>IF(N65="-",0,IF(N65&gt;P65,3,IF(N65=P65,1,0)))</f>
        <v>1</v>
      </c>
      <c r="DG65" s="88">
        <f>IF(Q65="-",0,IF(Q65&gt;S65,3,IF(Q65=S65,1,0)))</f>
        <v>1</v>
      </c>
      <c r="DH65" s="88">
        <f>IF(T65="-",0,IF(T65&gt;V65,3,IF(T65=V65,1,0)))</f>
        <v>1</v>
      </c>
      <c r="DI65" s="88">
        <f>IF(W65="-",0,IF(W65&gt;Y65,3,IF(W65=Y65,1,0)))</f>
        <v>0</v>
      </c>
      <c r="DJ65" s="88">
        <f>IF(Z65="-",0,IF(Z65&gt;AB65,3,IF(Z65=AB65,1,0)))</f>
        <v>1</v>
      </c>
      <c r="DK65" s="87"/>
    </row>
    <row r="66" spans="1:115" ht="15" customHeight="1" thickBot="1" thickTop="1">
      <c r="A66" s="193">
        <v>0.7083333333333334</v>
      </c>
      <c r="B66" s="164">
        <v>184</v>
      </c>
      <c r="C66" s="170" t="s">
        <v>9</v>
      </c>
      <c r="D66" s="171">
        <f>L62</f>
        <v>16</v>
      </c>
      <c r="E66" s="172" t="str">
        <f>M62</f>
        <v>Kungsbacka IF Blå</v>
      </c>
      <c r="F66" s="171">
        <f>L64</f>
        <v>18</v>
      </c>
      <c r="G66" s="172" t="str">
        <f>M64</f>
        <v>Landvetter IS Vit</v>
      </c>
      <c r="H66" s="178">
        <v>0</v>
      </c>
      <c r="I66" s="174" t="s">
        <v>17</v>
      </c>
      <c r="J66" s="175">
        <v>0</v>
      </c>
      <c r="K66" s="183"/>
      <c r="L66" s="12">
        <v>20</v>
      </c>
      <c r="M66" s="224" t="s">
        <v>87</v>
      </c>
      <c r="N66" s="79">
        <f>H60</f>
        <v>0</v>
      </c>
      <c r="O66" s="99" t="s">
        <v>17</v>
      </c>
      <c r="P66" s="63">
        <f>J60</f>
        <v>0</v>
      </c>
      <c r="Q66" s="79">
        <f>J74</f>
        <v>0</v>
      </c>
      <c r="R66" s="99" t="s">
        <v>17</v>
      </c>
      <c r="S66" s="63">
        <f>H74</f>
        <v>0</v>
      </c>
      <c r="T66" s="79">
        <f>H70</f>
        <v>0</v>
      </c>
      <c r="U66" s="99" t="s">
        <v>17</v>
      </c>
      <c r="V66" s="63">
        <f>J70</f>
        <v>0</v>
      </c>
      <c r="W66" s="79">
        <f>J64</f>
        <v>0</v>
      </c>
      <c r="X66" s="99" t="s">
        <v>17</v>
      </c>
      <c r="Y66" s="63">
        <f>H64</f>
        <v>0</v>
      </c>
      <c r="Z66" s="80" t="s">
        <v>17</v>
      </c>
      <c r="AA66" s="81"/>
      <c r="AB66" s="98" t="s">
        <v>17</v>
      </c>
      <c r="AC66" s="277"/>
      <c r="AD66" s="58">
        <f>SUM(N66,Q66,T66,W66)</f>
        <v>0</v>
      </c>
      <c r="AE66" s="27" t="s">
        <v>17</v>
      </c>
      <c r="AF66" s="59">
        <f>SUM(P66,S66,V66,Y66)</f>
        <v>0</v>
      </c>
      <c r="AG66" s="277"/>
      <c r="AH66" s="38">
        <f>AD66-AF66</f>
        <v>0</v>
      </c>
      <c r="AI66" s="277"/>
      <c r="AJ66" s="277"/>
      <c r="AK66" s="37">
        <f>SUM(DF66:DJ66)</f>
        <v>4</v>
      </c>
      <c r="AL66" s="277"/>
      <c r="AM66" s="12"/>
      <c r="AN66" s="9"/>
      <c r="AO66" s="9"/>
      <c r="AP66" s="9"/>
      <c r="AQ66" s="9"/>
      <c r="AR66" s="12">
        <f t="shared" si="19"/>
        <v>20</v>
      </c>
      <c r="AS66" s="18" t="str">
        <f t="shared" si="19"/>
        <v>Guldhedens IK</v>
      </c>
      <c r="AT66" s="39">
        <f t="shared" si="19"/>
        <v>0</v>
      </c>
      <c r="AU66" s="27" t="str">
        <f t="shared" si="19"/>
        <v>-</v>
      </c>
      <c r="AV66" s="40">
        <f t="shared" si="19"/>
        <v>0</v>
      </c>
      <c r="AW66" s="39">
        <f t="shared" si="20"/>
        <v>0</v>
      </c>
      <c r="AX66" s="55" t="str">
        <f t="shared" si="20"/>
        <v>-</v>
      </c>
      <c r="AY66" s="40">
        <f t="shared" si="20"/>
        <v>0</v>
      </c>
      <c r="AZ66" s="39">
        <f t="shared" si="21"/>
        <v>0</v>
      </c>
      <c r="BA66" s="55" t="str">
        <f>U66</f>
        <v>-</v>
      </c>
      <c r="BB66" s="40">
        <f>V66</f>
        <v>0</v>
      </c>
      <c r="BC66" s="39">
        <f t="shared" si="22"/>
        <v>0</v>
      </c>
      <c r="BD66" s="55" t="str">
        <f>X66</f>
        <v>-</v>
      </c>
      <c r="BE66" s="40">
        <f>Y66</f>
        <v>0</v>
      </c>
      <c r="BF66" s="309" t="str">
        <f t="shared" si="23"/>
        <v>-</v>
      </c>
      <c r="BG66" s="310"/>
      <c r="BH66" s="311"/>
      <c r="BI66" s="314"/>
      <c r="BJ66" s="110">
        <f t="shared" si="25"/>
        <v>0</v>
      </c>
      <c r="BK66" s="105" t="str">
        <f t="shared" si="25"/>
        <v>-</v>
      </c>
      <c r="BL66" s="111">
        <f t="shared" si="25"/>
        <v>0</v>
      </c>
      <c r="BM66" s="314"/>
      <c r="BN66" s="110">
        <f>AH66</f>
        <v>0</v>
      </c>
      <c r="BO66" s="314"/>
      <c r="BP66" s="277"/>
      <c r="BQ66" s="37">
        <f>AK66</f>
        <v>4</v>
      </c>
      <c r="BR66" s="277"/>
      <c r="BS66" s="12">
        <f t="shared" si="24"/>
        <v>0</v>
      </c>
      <c r="BT66" s="5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9"/>
      <c r="CV66" s="9"/>
      <c r="CW66" s="9"/>
      <c r="CX66" s="9"/>
      <c r="CY66" s="9"/>
      <c r="CZ66" s="9"/>
      <c r="DA66" s="9"/>
      <c r="DB66" s="9"/>
      <c r="DC66" s="9"/>
      <c r="DD66" s="87"/>
      <c r="DE66" s="87"/>
      <c r="DF66" s="88">
        <f>IF(N66="-",0,IF(N66&gt;P66,3,IF(N66=P66,1,0)))</f>
        <v>1</v>
      </c>
      <c r="DG66" s="88">
        <f>IF(Q66="-",0,IF(Q66&gt;S66,3,IF(Q66=S66,1,0)))</f>
        <v>1</v>
      </c>
      <c r="DH66" s="88">
        <f>IF(T66="-",0,IF(T66&gt;V66,3,IF(T66=V66,1,0)))</f>
        <v>1</v>
      </c>
      <c r="DI66" s="88">
        <f>IF(W66="-",0,IF(W66&gt;Y66,3,IF(W66=Y66,1,0)))</f>
        <v>1</v>
      </c>
      <c r="DJ66" s="88">
        <f>IF(Z66="-",0,IF(Z66&gt;AB66,3,IF(Z66=AB66,1,0)))</f>
        <v>0</v>
      </c>
      <c r="DK66" s="87"/>
    </row>
    <row r="67" spans="1:84" ht="15" customHeight="1" thickBot="1" thickTop="1">
      <c r="A67" s="193">
        <v>0.71875</v>
      </c>
      <c r="B67" s="164">
        <v>185</v>
      </c>
      <c r="C67" s="170" t="s">
        <v>8</v>
      </c>
      <c r="D67" s="171">
        <f>L58</f>
        <v>14</v>
      </c>
      <c r="E67" s="172" t="str">
        <f>M58</f>
        <v>Borås AIK 2</v>
      </c>
      <c r="F67" s="171">
        <f>L56</f>
        <v>12</v>
      </c>
      <c r="G67" s="172" t="str">
        <f>M56</f>
        <v>Hällekis IF</v>
      </c>
      <c r="H67" s="178">
        <v>0</v>
      </c>
      <c r="I67" s="174" t="s">
        <v>17</v>
      </c>
      <c r="J67" s="175">
        <v>0</v>
      </c>
      <c r="K67" s="176"/>
      <c r="L67" s="194"/>
      <c r="M67" s="190"/>
      <c r="N67" s="195"/>
      <c r="O67" s="196"/>
      <c r="P67" s="197"/>
      <c r="Q67" s="67"/>
      <c r="R67" s="16"/>
      <c r="S67" s="28"/>
      <c r="T67" s="67"/>
      <c r="U67" s="16"/>
      <c r="V67" s="28"/>
      <c r="W67" s="67"/>
      <c r="X67" s="16"/>
      <c r="Y67" s="28"/>
      <c r="Z67" s="67"/>
      <c r="AA67" s="16"/>
      <c r="AB67" s="28"/>
      <c r="AC67" s="320"/>
      <c r="AD67" s="16"/>
      <c r="AE67" s="16"/>
      <c r="AF67" s="28"/>
      <c r="AG67" s="320"/>
      <c r="AH67" s="16"/>
      <c r="AI67" s="320"/>
      <c r="AJ67" s="17"/>
      <c r="AK67" s="320"/>
      <c r="AL67" s="198"/>
      <c r="AM67" s="184"/>
      <c r="AN67" s="147"/>
      <c r="AO67" s="180"/>
      <c r="AP67" s="317"/>
      <c r="AQ67" s="319"/>
      <c r="AR67" s="319"/>
      <c r="AS67" s="182"/>
      <c r="AT67" s="147"/>
      <c r="AU67" s="183"/>
      <c r="AV67" s="182"/>
      <c r="AW67" s="147"/>
      <c r="AX67" s="183"/>
      <c r="AY67" s="182"/>
      <c r="AZ67" s="147"/>
      <c r="BA67" s="183"/>
      <c r="BB67" s="182"/>
      <c r="BC67" s="147"/>
      <c r="BD67" s="183"/>
      <c r="BE67" s="319"/>
      <c r="BF67" s="182"/>
      <c r="BG67" s="147"/>
      <c r="BH67" s="183"/>
      <c r="BI67" s="319"/>
      <c r="BJ67" s="182"/>
      <c r="BK67" s="319"/>
      <c r="BL67" s="315"/>
      <c r="BM67" s="147"/>
      <c r="BN67" s="317"/>
      <c r="BO67" s="184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85"/>
      <c r="CB67" s="186"/>
      <c r="CC67" s="186"/>
      <c r="CD67" s="186"/>
      <c r="CE67" s="186"/>
      <c r="CF67" s="186"/>
    </row>
    <row r="68" spans="1:84" ht="15" customHeight="1" thickBot="1" thickTop="1">
      <c r="A68" s="193">
        <v>0.7291666666666666</v>
      </c>
      <c r="B68" s="164">
        <v>186</v>
      </c>
      <c r="C68" s="170" t="s">
        <v>9</v>
      </c>
      <c r="D68" s="171">
        <f>L63</f>
        <v>17</v>
      </c>
      <c r="E68" s="172" t="str">
        <f>M63</f>
        <v>Sandarna BK 2</v>
      </c>
      <c r="F68" s="171">
        <f>L65</f>
        <v>19</v>
      </c>
      <c r="G68" s="172" t="str">
        <f>M65</f>
        <v>Borås AIK 1</v>
      </c>
      <c r="H68" s="178">
        <v>0</v>
      </c>
      <c r="I68" s="174" t="s">
        <v>17</v>
      </c>
      <c r="J68" s="175">
        <v>0</v>
      </c>
      <c r="K68" s="176"/>
      <c r="L68" s="194"/>
      <c r="M68" s="190"/>
      <c r="N68" s="67"/>
      <c r="O68" s="16"/>
      <c r="P68" s="28"/>
      <c r="Q68" s="195"/>
      <c r="R68" s="196"/>
      <c r="S68" s="197"/>
      <c r="T68" s="67"/>
      <c r="U68" s="16"/>
      <c r="V68" s="28"/>
      <c r="W68" s="67"/>
      <c r="X68" s="16"/>
      <c r="Y68" s="28"/>
      <c r="Z68" s="67"/>
      <c r="AA68" s="16"/>
      <c r="AB68" s="28"/>
      <c r="AC68" s="320"/>
      <c r="AD68" s="16"/>
      <c r="AE68" s="16"/>
      <c r="AF68" s="28"/>
      <c r="AG68" s="320"/>
      <c r="AH68" s="16"/>
      <c r="AI68" s="320"/>
      <c r="AJ68" s="17"/>
      <c r="AK68" s="320"/>
      <c r="AL68" s="198"/>
      <c r="AM68" s="184"/>
      <c r="AN68" s="147"/>
      <c r="AO68" s="180"/>
      <c r="AP68" s="182"/>
      <c r="AQ68" s="147"/>
      <c r="AR68" s="183"/>
      <c r="AS68" s="317"/>
      <c r="AT68" s="319"/>
      <c r="AU68" s="319"/>
      <c r="AV68" s="182"/>
      <c r="AW68" s="147"/>
      <c r="AX68" s="183"/>
      <c r="AY68" s="182"/>
      <c r="AZ68" s="147"/>
      <c r="BA68" s="183"/>
      <c r="BB68" s="182"/>
      <c r="BC68" s="147"/>
      <c r="BD68" s="183"/>
      <c r="BE68" s="319"/>
      <c r="BF68" s="182"/>
      <c r="BG68" s="147"/>
      <c r="BH68" s="183"/>
      <c r="BI68" s="319"/>
      <c r="BJ68" s="182"/>
      <c r="BK68" s="319"/>
      <c r="BL68" s="316"/>
      <c r="BM68" s="147"/>
      <c r="BN68" s="318"/>
      <c r="BO68" s="184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85"/>
      <c r="CB68" s="186"/>
      <c r="CC68" s="186"/>
      <c r="CD68" s="186"/>
      <c r="CE68" s="186"/>
      <c r="CF68" s="186"/>
    </row>
    <row r="69" spans="1:84" ht="15" customHeight="1" thickBot="1" thickTop="1">
      <c r="A69" s="193">
        <v>0.7395833333333334</v>
      </c>
      <c r="B69" s="164">
        <v>187</v>
      </c>
      <c r="C69" s="170" t="s">
        <v>8</v>
      </c>
      <c r="D69" s="171">
        <f>L59</f>
        <v>15</v>
      </c>
      <c r="E69" s="172" t="str">
        <f>M59</f>
        <v>Kungsbacka IF Vit</v>
      </c>
      <c r="F69" s="171">
        <f>L57</f>
        <v>13</v>
      </c>
      <c r="G69" s="172" t="str">
        <f>M57</f>
        <v>Sandarna BK 1</v>
      </c>
      <c r="H69" s="178">
        <v>0</v>
      </c>
      <c r="I69" s="174" t="s">
        <v>17</v>
      </c>
      <c r="J69" s="175">
        <v>0</v>
      </c>
      <c r="K69" s="176"/>
      <c r="L69" s="194"/>
      <c r="M69" s="190"/>
      <c r="N69" s="67"/>
      <c r="O69" s="16"/>
      <c r="P69" s="28"/>
      <c r="Q69" s="67"/>
      <c r="R69" s="16"/>
      <c r="S69" s="28"/>
      <c r="T69" s="195"/>
      <c r="U69" s="196"/>
      <c r="V69" s="197"/>
      <c r="W69" s="67"/>
      <c r="X69" s="16"/>
      <c r="Y69" s="28"/>
      <c r="Z69" s="67"/>
      <c r="AA69" s="16"/>
      <c r="AB69" s="28"/>
      <c r="AC69" s="320"/>
      <c r="AD69" s="16"/>
      <c r="AE69" s="16"/>
      <c r="AF69" s="28"/>
      <c r="AG69" s="320"/>
      <c r="AH69" s="16"/>
      <c r="AI69" s="320"/>
      <c r="AJ69" s="17"/>
      <c r="AK69" s="320"/>
      <c r="AL69" s="198"/>
      <c r="AM69" s="184"/>
      <c r="AN69" s="147"/>
      <c r="AO69" s="180"/>
      <c r="AP69" s="182"/>
      <c r="AQ69" s="147"/>
      <c r="AR69" s="183"/>
      <c r="AS69" s="182"/>
      <c r="AT69" s="147"/>
      <c r="AU69" s="183"/>
      <c r="AV69" s="317"/>
      <c r="AW69" s="319"/>
      <c r="AX69" s="319"/>
      <c r="AY69" s="182"/>
      <c r="AZ69" s="147"/>
      <c r="BA69" s="183"/>
      <c r="BB69" s="182"/>
      <c r="BC69" s="147"/>
      <c r="BD69" s="183"/>
      <c r="BE69" s="319"/>
      <c r="BF69" s="182"/>
      <c r="BG69" s="147"/>
      <c r="BH69" s="183"/>
      <c r="BI69" s="319"/>
      <c r="BJ69" s="182"/>
      <c r="BK69" s="319"/>
      <c r="BL69" s="316"/>
      <c r="BM69" s="147"/>
      <c r="BN69" s="318"/>
      <c r="BO69" s="184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85"/>
      <c r="CB69" s="186"/>
      <c r="CC69" s="186"/>
      <c r="CD69" s="186"/>
      <c r="CE69" s="186"/>
      <c r="CF69" s="186"/>
    </row>
    <row r="70" spans="1:84" ht="15" customHeight="1" thickBot="1" thickTop="1">
      <c r="A70" s="193">
        <v>0.75</v>
      </c>
      <c r="B70" s="164">
        <v>188</v>
      </c>
      <c r="C70" s="170" t="s">
        <v>9</v>
      </c>
      <c r="D70" s="171">
        <f>L66</f>
        <v>20</v>
      </c>
      <c r="E70" s="172" t="str">
        <f>M66</f>
        <v>Guldhedens IK</v>
      </c>
      <c r="F70" s="171">
        <f>L64</f>
        <v>18</v>
      </c>
      <c r="G70" s="172" t="str">
        <f>M64</f>
        <v>Landvetter IS Vit</v>
      </c>
      <c r="H70" s="178">
        <v>0</v>
      </c>
      <c r="I70" s="174" t="s">
        <v>17</v>
      </c>
      <c r="J70" s="175">
        <v>0</v>
      </c>
      <c r="K70" s="176"/>
      <c r="L70" s="194"/>
      <c r="M70" s="190"/>
      <c r="N70" s="67"/>
      <c r="O70" s="16"/>
      <c r="P70" s="28"/>
      <c r="Q70" s="67"/>
      <c r="R70" s="16"/>
      <c r="S70" s="28"/>
      <c r="T70" s="67"/>
      <c r="U70" s="16"/>
      <c r="V70" s="28"/>
      <c r="W70" s="195"/>
      <c r="X70" s="196"/>
      <c r="Y70" s="197"/>
      <c r="Z70" s="67"/>
      <c r="AA70" s="16"/>
      <c r="AB70" s="28"/>
      <c r="AC70" s="320"/>
      <c r="AD70" s="16"/>
      <c r="AE70" s="16"/>
      <c r="AF70" s="28"/>
      <c r="AG70" s="320"/>
      <c r="AH70" s="16"/>
      <c r="AI70" s="320"/>
      <c r="AJ70" s="17"/>
      <c r="AK70" s="320"/>
      <c r="AL70" s="198"/>
      <c r="AM70" s="184"/>
      <c r="AN70" s="147"/>
      <c r="AO70" s="180"/>
      <c r="AP70" s="182"/>
      <c r="AQ70" s="147"/>
      <c r="AR70" s="183"/>
      <c r="AS70" s="182"/>
      <c r="AT70" s="147"/>
      <c r="AU70" s="183"/>
      <c r="AV70" s="182"/>
      <c r="AW70" s="147"/>
      <c r="AX70" s="183"/>
      <c r="AY70" s="317"/>
      <c r="AZ70" s="319"/>
      <c r="BA70" s="319"/>
      <c r="BB70" s="182"/>
      <c r="BC70" s="147"/>
      <c r="BD70" s="183"/>
      <c r="BE70" s="319"/>
      <c r="BF70" s="182"/>
      <c r="BG70" s="147"/>
      <c r="BH70" s="183"/>
      <c r="BI70" s="319"/>
      <c r="BJ70" s="182"/>
      <c r="BK70" s="319"/>
      <c r="BL70" s="316"/>
      <c r="BM70" s="147"/>
      <c r="BN70" s="318"/>
      <c r="BO70" s="184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85"/>
      <c r="CB70" s="186"/>
      <c r="CC70" s="186"/>
      <c r="CD70" s="186"/>
      <c r="CE70" s="186"/>
      <c r="CF70" s="186"/>
    </row>
    <row r="71" spans="1:84" ht="15" customHeight="1" thickBot="1" thickTop="1">
      <c r="A71" s="193">
        <v>0.7604166666666666</v>
      </c>
      <c r="B71" s="164">
        <v>189</v>
      </c>
      <c r="C71" s="170" t="s">
        <v>8</v>
      </c>
      <c r="D71" s="171">
        <f>L55</f>
        <v>11</v>
      </c>
      <c r="E71" s="172" t="str">
        <f>M55</f>
        <v>Landvetter IS Grön</v>
      </c>
      <c r="F71" s="171">
        <f>L58</f>
        <v>14</v>
      </c>
      <c r="G71" s="172" t="str">
        <f>M58</f>
        <v>Borås AIK 2</v>
      </c>
      <c r="H71" s="178">
        <v>0</v>
      </c>
      <c r="I71" s="174" t="s">
        <v>17</v>
      </c>
      <c r="J71" s="175">
        <v>0</v>
      </c>
      <c r="K71" s="176"/>
      <c r="L71" s="147"/>
      <c r="M71" s="190"/>
      <c r="N71" s="67"/>
      <c r="O71" s="16"/>
      <c r="P71" s="28"/>
      <c r="Q71" s="67"/>
      <c r="R71" s="16"/>
      <c r="S71" s="28"/>
      <c r="T71" s="67"/>
      <c r="U71" s="16"/>
      <c r="V71" s="28"/>
      <c r="W71" s="67"/>
      <c r="X71" s="16"/>
      <c r="Y71" s="28"/>
      <c r="Z71" s="195"/>
      <c r="AA71" s="196"/>
      <c r="AB71" s="197"/>
      <c r="AC71" s="320"/>
      <c r="AD71" s="16"/>
      <c r="AE71" s="16"/>
      <c r="AF71" s="28"/>
      <c r="AG71" s="320"/>
      <c r="AH71" s="16"/>
      <c r="AI71" s="320"/>
      <c r="AJ71" s="17"/>
      <c r="AK71" s="320"/>
      <c r="AL71" s="198"/>
      <c r="AM71" s="184"/>
      <c r="AN71" s="147"/>
      <c r="AO71" s="180"/>
      <c r="AP71" s="182"/>
      <c r="AQ71" s="147"/>
      <c r="AR71" s="183"/>
      <c r="AS71" s="182"/>
      <c r="AT71" s="147"/>
      <c r="AU71" s="183"/>
      <c r="AV71" s="182"/>
      <c r="AW71" s="147"/>
      <c r="AX71" s="183"/>
      <c r="AY71" s="182"/>
      <c r="AZ71" s="147"/>
      <c r="BA71" s="183"/>
      <c r="BB71" s="317"/>
      <c r="BC71" s="319"/>
      <c r="BD71" s="319"/>
      <c r="BE71" s="319"/>
      <c r="BF71" s="182"/>
      <c r="BG71" s="147"/>
      <c r="BH71" s="183"/>
      <c r="BI71" s="319"/>
      <c r="BJ71" s="182"/>
      <c r="BK71" s="319"/>
      <c r="BL71" s="316"/>
      <c r="BM71" s="147"/>
      <c r="BN71" s="318"/>
      <c r="BO71" s="184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85"/>
      <c r="CB71" s="185"/>
      <c r="CC71" s="185"/>
      <c r="CD71" s="185"/>
      <c r="CE71" s="185"/>
      <c r="CF71" s="185"/>
    </row>
    <row r="72" spans="1:84" ht="15" customHeight="1" thickBot="1" thickTop="1">
      <c r="A72" s="193">
        <v>0.7708333333333334</v>
      </c>
      <c r="B72" s="164">
        <v>190</v>
      </c>
      <c r="C72" s="170" t="s">
        <v>9</v>
      </c>
      <c r="D72" s="171">
        <f>L62</f>
        <v>16</v>
      </c>
      <c r="E72" s="172" t="str">
        <f>M62</f>
        <v>Kungsbacka IF Blå</v>
      </c>
      <c r="F72" s="171">
        <f>L65</f>
        <v>19</v>
      </c>
      <c r="G72" s="172" t="str">
        <f>M65</f>
        <v>Borås AIK 1</v>
      </c>
      <c r="H72" s="178">
        <v>0</v>
      </c>
      <c r="I72" s="174" t="s">
        <v>17</v>
      </c>
      <c r="J72" s="175">
        <v>0</v>
      </c>
      <c r="K72" s="176"/>
      <c r="L72" s="179"/>
      <c r="M72" s="179"/>
      <c r="N72" s="187"/>
      <c r="O72" s="192"/>
      <c r="P72" s="189"/>
      <c r="Q72" s="187"/>
      <c r="R72" s="179"/>
      <c r="S72" s="189"/>
      <c r="T72" s="187"/>
      <c r="U72" s="179"/>
      <c r="V72" s="189"/>
      <c r="W72" s="187"/>
      <c r="X72" s="179"/>
      <c r="Y72" s="189"/>
      <c r="Z72" s="187"/>
      <c r="AA72" s="179"/>
      <c r="AB72" s="189"/>
      <c r="AC72" s="179"/>
      <c r="AD72" s="179"/>
      <c r="AE72" s="179"/>
      <c r="AF72" s="189"/>
      <c r="AG72" s="179"/>
      <c r="AH72" s="187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85"/>
      <c r="CB72" s="185"/>
      <c r="CC72" s="185"/>
      <c r="CD72" s="185"/>
      <c r="CE72" s="185"/>
      <c r="CF72" s="185"/>
    </row>
    <row r="73" spans="1:84" ht="15" customHeight="1" thickBot="1" thickTop="1">
      <c r="A73" s="193">
        <v>0.78125</v>
      </c>
      <c r="B73" s="164">
        <v>191</v>
      </c>
      <c r="C73" s="170" t="s">
        <v>8</v>
      </c>
      <c r="D73" s="171">
        <f>L56</f>
        <v>12</v>
      </c>
      <c r="E73" s="172" t="str">
        <f>M56</f>
        <v>Hällekis IF</v>
      </c>
      <c r="F73" s="171">
        <f>L59</f>
        <v>15</v>
      </c>
      <c r="G73" s="172" t="str">
        <f>M59</f>
        <v>Kungsbacka IF Vit</v>
      </c>
      <c r="H73" s="178">
        <v>0</v>
      </c>
      <c r="I73" s="174" t="s">
        <v>17</v>
      </c>
      <c r="J73" s="175">
        <v>0</v>
      </c>
      <c r="K73" s="176"/>
      <c r="L73" s="192"/>
      <c r="M73" s="179"/>
      <c r="N73" s="187"/>
      <c r="O73" s="192"/>
      <c r="P73" s="189"/>
      <c r="Q73" s="187"/>
      <c r="R73" s="179"/>
      <c r="S73" s="189"/>
      <c r="T73" s="187"/>
      <c r="U73" s="179"/>
      <c r="V73" s="189"/>
      <c r="W73" s="187"/>
      <c r="X73" s="179"/>
      <c r="Y73" s="189"/>
      <c r="Z73" s="187"/>
      <c r="AA73" s="179"/>
      <c r="AB73" s="189"/>
      <c r="AC73" s="179"/>
      <c r="AD73" s="179"/>
      <c r="AE73" s="179"/>
      <c r="AF73" s="189"/>
      <c r="AG73" s="179"/>
      <c r="AH73" s="187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85"/>
      <c r="CB73" s="185"/>
      <c r="CC73" s="185"/>
      <c r="CD73" s="185"/>
      <c r="CE73" s="185"/>
      <c r="CF73" s="185"/>
    </row>
    <row r="74" spans="1:84" ht="15" customHeight="1" thickBot="1" thickTop="1">
      <c r="A74" s="193">
        <v>0.7916666666666666</v>
      </c>
      <c r="B74" s="164">
        <v>192</v>
      </c>
      <c r="C74" s="170" t="s">
        <v>9</v>
      </c>
      <c r="D74" s="171">
        <f>L63</f>
        <v>17</v>
      </c>
      <c r="E74" s="172" t="str">
        <f>M63</f>
        <v>Sandarna BK 2</v>
      </c>
      <c r="F74" s="171">
        <f>L66</f>
        <v>20</v>
      </c>
      <c r="G74" s="172" t="str">
        <f>M66</f>
        <v>Guldhedens IK</v>
      </c>
      <c r="H74" s="178">
        <v>0</v>
      </c>
      <c r="I74" s="174" t="s">
        <v>17</v>
      </c>
      <c r="J74" s="175">
        <v>0</v>
      </c>
      <c r="K74" s="176"/>
      <c r="L74" s="192"/>
      <c r="M74" s="179"/>
      <c r="N74" s="187"/>
      <c r="O74" s="192"/>
      <c r="P74" s="189"/>
      <c r="Q74" s="187"/>
      <c r="R74" s="179"/>
      <c r="S74" s="189"/>
      <c r="T74" s="187"/>
      <c r="U74" s="179"/>
      <c r="V74" s="189"/>
      <c r="W74" s="187"/>
      <c r="X74" s="179"/>
      <c r="Y74" s="189"/>
      <c r="Z74" s="187"/>
      <c r="AA74" s="179"/>
      <c r="AB74" s="189"/>
      <c r="AC74" s="179"/>
      <c r="AD74" s="179"/>
      <c r="AE74" s="179"/>
      <c r="AF74" s="189"/>
      <c r="AG74" s="179"/>
      <c r="AH74" s="187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85"/>
      <c r="CB74" s="185"/>
      <c r="CC74" s="185"/>
      <c r="CD74" s="185"/>
      <c r="CE74" s="185"/>
      <c r="CF74" s="185"/>
    </row>
    <row r="75" s="1" customFormat="1" ht="15" customHeight="1" thickTop="1"/>
    <row r="76" spans="12:37" s="1" customFormat="1" ht="15" customHeight="1">
      <c r="L76" s="3"/>
      <c r="M76" s="74"/>
      <c r="N76" s="302"/>
      <c r="O76" s="303"/>
      <c r="P76" s="303"/>
      <c r="Q76" s="303"/>
      <c r="R76" s="303"/>
      <c r="S76" s="303"/>
      <c r="T76" s="303"/>
      <c r="U76" s="303"/>
      <c r="V76" s="303"/>
      <c r="W76" s="303"/>
      <c r="X76" s="74"/>
      <c r="Y76" s="74"/>
      <c r="Z76" s="74"/>
      <c r="AA76" s="74"/>
      <c r="AB76" s="74"/>
      <c r="AC76" s="115"/>
      <c r="AD76" s="115"/>
      <c r="AE76" s="115"/>
      <c r="AF76" s="115"/>
      <c r="AG76" s="115"/>
      <c r="AH76" s="115"/>
      <c r="AI76" s="115"/>
      <c r="AJ76" s="115"/>
      <c r="AK76" s="115"/>
    </row>
    <row r="77" spans="12:37" s="1" customFormat="1" ht="15" customHeight="1">
      <c r="L77" s="3"/>
      <c r="M77" s="74"/>
      <c r="N77" s="302"/>
      <c r="O77" s="303"/>
      <c r="P77" s="303"/>
      <c r="Q77" s="303"/>
      <c r="R77" s="303"/>
      <c r="S77" s="303"/>
      <c r="T77" s="303"/>
      <c r="U77" s="303"/>
      <c r="V77" s="303"/>
      <c r="W77" s="303"/>
      <c r="X77" s="74"/>
      <c r="Y77" s="74"/>
      <c r="Z77" s="74"/>
      <c r="AA77" s="74"/>
      <c r="AB77" s="74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12:37" s="1" customFormat="1" ht="15" customHeight="1" thickBot="1">
      <c r="L78" s="3"/>
      <c r="M78" s="74"/>
      <c r="N78" s="302"/>
      <c r="O78" s="303"/>
      <c r="P78" s="303"/>
      <c r="Q78" s="303"/>
      <c r="R78" s="303"/>
      <c r="S78" s="303"/>
      <c r="T78" s="303"/>
      <c r="U78" s="303"/>
      <c r="V78" s="303"/>
      <c r="W78" s="303"/>
      <c r="X78" s="74"/>
      <c r="Y78" s="74"/>
      <c r="Z78" s="74"/>
      <c r="AA78" s="74"/>
      <c r="AB78" s="74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1:37" s="1" customFormat="1" ht="15" customHeight="1" thickBot="1" thickTop="1">
      <c r="A79" s="13"/>
      <c r="B79" s="22"/>
      <c r="C79" s="44"/>
      <c r="D79" s="15"/>
      <c r="E79" s="242" t="s">
        <v>83</v>
      </c>
      <c r="F79" s="243"/>
      <c r="G79" s="244"/>
      <c r="H79" s="70"/>
      <c r="I79" s="30"/>
      <c r="J79" s="34"/>
      <c r="L79" s="3"/>
      <c r="M79" s="74"/>
      <c r="N79" s="302"/>
      <c r="O79" s="303"/>
      <c r="P79" s="303"/>
      <c r="Q79" s="303"/>
      <c r="R79" s="303"/>
      <c r="S79" s="303"/>
      <c r="T79" s="303"/>
      <c r="U79" s="303"/>
      <c r="V79" s="303"/>
      <c r="W79" s="303"/>
      <c r="X79" s="74"/>
      <c r="Y79" s="74"/>
      <c r="Z79" s="74"/>
      <c r="AA79" s="74"/>
      <c r="AB79" s="74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1:37" s="1" customFormat="1" ht="15" customHeight="1" thickBot="1" thickTop="1">
      <c r="A80" s="10" t="s">
        <v>14</v>
      </c>
      <c r="B80" s="35" t="s">
        <v>10</v>
      </c>
      <c r="C80" s="36" t="s">
        <v>24</v>
      </c>
      <c r="D80" s="27" t="s">
        <v>13</v>
      </c>
      <c r="E80" s="27" t="s">
        <v>11</v>
      </c>
      <c r="F80" s="27" t="s">
        <v>13</v>
      </c>
      <c r="G80" s="27" t="s">
        <v>11</v>
      </c>
      <c r="H80" s="234" t="s">
        <v>5</v>
      </c>
      <c r="I80" s="234"/>
      <c r="J80" s="234"/>
      <c r="L80" s="3"/>
      <c r="M80" s="74"/>
      <c r="N80" s="302"/>
      <c r="O80" s="303"/>
      <c r="P80" s="303"/>
      <c r="Q80" s="303"/>
      <c r="R80" s="303"/>
      <c r="S80" s="303"/>
      <c r="T80" s="303"/>
      <c r="U80" s="303"/>
      <c r="V80" s="303"/>
      <c r="W80" s="303"/>
      <c r="X80" s="74"/>
      <c r="Y80" s="74"/>
      <c r="Z80" s="74"/>
      <c r="AA80" s="74"/>
      <c r="AB80" s="74"/>
      <c r="AC80" s="115"/>
      <c r="AD80" s="115"/>
      <c r="AE80" s="115"/>
      <c r="AF80" s="115"/>
      <c r="AG80" s="115"/>
      <c r="AH80" s="115"/>
      <c r="AI80" s="115"/>
      <c r="AJ80" s="115"/>
      <c r="AK80" s="115"/>
    </row>
    <row r="81" spans="1:37" s="1" customFormat="1" ht="15" customHeight="1" thickBot="1" thickTop="1">
      <c r="A81" s="45">
        <v>0.8055555555555555</v>
      </c>
      <c r="B81" s="35">
        <v>193</v>
      </c>
      <c r="C81" s="68" t="s">
        <v>55</v>
      </c>
      <c r="D81" s="235" t="s">
        <v>45</v>
      </c>
      <c r="E81" s="236"/>
      <c r="F81" s="235" t="s">
        <v>46</v>
      </c>
      <c r="G81" s="334"/>
      <c r="H81" s="38"/>
      <c r="I81" s="97" t="s">
        <v>17</v>
      </c>
      <c r="J81" s="60"/>
      <c r="L81" s="3"/>
      <c r="M81" s="74"/>
      <c r="N81" s="302"/>
      <c r="O81" s="303"/>
      <c r="P81" s="303"/>
      <c r="Q81" s="303"/>
      <c r="R81" s="303"/>
      <c r="S81" s="303"/>
      <c r="T81" s="303"/>
      <c r="U81" s="303"/>
      <c r="V81" s="303"/>
      <c r="W81" s="303"/>
      <c r="X81" s="74"/>
      <c r="Y81" s="74"/>
      <c r="Z81" s="74"/>
      <c r="AA81" s="74"/>
      <c r="AB81" s="74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1:37" s="1" customFormat="1" ht="15" customHeight="1" thickBot="1" thickTop="1">
      <c r="A82" s="10"/>
      <c r="B82" s="35"/>
      <c r="C82" s="36"/>
      <c r="D82" s="226"/>
      <c r="E82" s="227"/>
      <c r="F82" s="226"/>
      <c r="G82" s="227"/>
      <c r="H82" s="39"/>
      <c r="I82" s="97" t="s">
        <v>17</v>
      </c>
      <c r="J82" s="48"/>
      <c r="L82" s="3"/>
      <c r="M82" s="74"/>
      <c r="N82" s="302"/>
      <c r="O82" s="303"/>
      <c r="P82" s="303"/>
      <c r="Q82" s="303"/>
      <c r="R82" s="303"/>
      <c r="S82" s="303"/>
      <c r="T82" s="303"/>
      <c r="U82" s="303"/>
      <c r="V82" s="303"/>
      <c r="W82" s="303"/>
      <c r="X82" s="74"/>
      <c r="Y82" s="74"/>
      <c r="Z82" s="74"/>
      <c r="AA82" s="74"/>
      <c r="AB82" s="74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1:37" s="1" customFormat="1" ht="15" customHeight="1" thickBot="1" thickTop="1">
      <c r="A83" s="45">
        <v>0.8159722222222222</v>
      </c>
      <c r="B83" s="35">
        <v>194</v>
      </c>
      <c r="C83" s="68" t="s">
        <v>56</v>
      </c>
      <c r="D83" s="235" t="s">
        <v>47</v>
      </c>
      <c r="E83" s="236"/>
      <c r="F83" s="235" t="s">
        <v>48</v>
      </c>
      <c r="G83" s="227"/>
      <c r="H83" s="38"/>
      <c r="I83" s="97" t="s">
        <v>17</v>
      </c>
      <c r="J83" s="60"/>
      <c r="L83" s="3"/>
      <c r="M83" s="74"/>
      <c r="N83" s="302"/>
      <c r="O83" s="303"/>
      <c r="P83" s="303"/>
      <c r="Q83" s="303"/>
      <c r="R83" s="303"/>
      <c r="S83" s="303"/>
      <c r="T83" s="303"/>
      <c r="U83" s="303"/>
      <c r="V83" s="303"/>
      <c r="W83" s="303"/>
      <c r="X83" s="74"/>
      <c r="Y83" s="74"/>
      <c r="Z83" s="74"/>
      <c r="AA83" s="74"/>
      <c r="AB83" s="74"/>
      <c r="AC83" s="115"/>
      <c r="AD83" s="115"/>
      <c r="AE83" s="115"/>
      <c r="AF83" s="115"/>
      <c r="AG83" s="115"/>
      <c r="AH83" s="115"/>
      <c r="AI83" s="115"/>
      <c r="AJ83" s="115"/>
      <c r="AK83" s="115"/>
    </row>
    <row r="84" spans="1:37" s="1" customFormat="1" ht="15" customHeight="1" thickBot="1" thickTop="1">
      <c r="A84" s="10"/>
      <c r="B84" s="35"/>
      <c r="C84" s="36"/>
      <c r="D84" s="226"/>
      <c r="E84" s="227"/>
      <c r="F84" s="226"/>
      <c r="G84" s="227"/>
      <c r="H84" s="39"/>
      <c r="I84" s="97" t="s">
        <v>17</v>
      </c>
      <c r="J84" s="48"/>
      <c r="L84" s="3"/>
      <c r="M84" s="74"/>
      <c r="N84" s="302"/>
      <c r="O84" s="303"/>
      <c r="P84" s="303"/>
      <c r="Q84" s="303"/>
      <c r="R84" s="303"/>
      <c r="S84" s="303"/>
      <c r="T84" s="303"/>
      <c r="U84" s="303"/>
      <c r="V84" s="303"/>
      <c r="W84" s="303"/>
      <c r="X84" s="74"/>
      <c r="Y84" s="74"/>
      <c r="Z84" s="74"/>
      <c r="AA84" s="74"/>
      <c r="AB84" s="74"/>
      <c r="AC84" s="115"/>
      <c r="AD84" s="115"/>
      <c r="AE84" s="115"/>
      <c r="AF84" s="115"/>
      <c r="AG84" s="115"/>
      <c r="AH84" s="115"/>
      <c r="AI84" s="115"/>
      <c r="AJ84" s="115"/>
      <c r="AK84" s="115"/>
    </row>
    <row r="85" spans="12:37" s="1" customFormat="1" ht="15" customHeight="1" thickTop="1">
      <c r="L85" s="3"/>
      <c r="M85" s="74"/>
      <c r="N85" s="302"/>
      <c r="O85" s="303"/>
      <c r="P85" s="303"/>
      <c r="Q85" s="303"/>
      <c r="R85" s="303"/>
      <c r="S85" s="303"/>
      <c r="T85" s="303"/>
      <c r="U85" s="303"/>
      <c r="V85" s="303"/>
      <c r="W85" s="303"/>
      <c r="X85" s="74"/>
      <c r="Y85" s="74"/>
      <c r="Z85" s="74"/>
      <c r="AA85" s="74"/>
      <c r="AB85" s="74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12:37" s="1" customFormat="1" ht="15" customHeight="1">
      <c r="L86" s="3"/>
      <c r="M86" s="74"/>
      <c r="N86" s="302"/>
      <c r="O86" s="303"/>
      <c r="P86" s="303"/>
      <c r="Q86" s="303"/>
      <c r="R86" s="303"/>
      <c r="S86" s="303"/>
      <c r="T86" s="303"/>
      <c r="U86" s="303"/>
      <c r="V86" s="303"/>
      <c r="W86" s="303"/>
      <c r="X86" s="74"/>
      <c r="Y86" s="74"/>
      <c r="Z86" s="74"/>
      <c r="AA86" s="74"/>
      <c r="AB86" s="74"/>
      <c r="AC86" s="115"/>
      <c r="AD86" s="115"/>
      <c r="AE86" s="115"/>
      <c r="AF86" s="115"/>
      <c r="AG86" s="115"/>
      <c r="AH86" s="115"/>
      <c r="AI86" s="115"/>
      <c r="AJ86" s="115"/>
      <c r="AK86" s="115"/>
    </row>
    <row r="87" spans="12:37" s="1" customFormat="1" ht="15" customHeight="1" thickBot="1">
      <c r="L87" s="3"/>
      <c r="M87" s="74"/>
      <c r="N87" s="302"/>
      <c r="O87" s="303"/>
      <c r="P87" s="303"/>
      <c r="Q87" s="303"/>
      <c r="R87" s="303"/>
      <c r="S87" s="303"/>
      <c r="T87" s="303"/>
      <c r="U87" s="303"/>
      <c r="V87" s="303"/>
      <c r="W87" s="303"/>
      <c r="X87" s="74"/>
      <c r="Y87" s="74"/>
      <c r="Z87" s="74"/>
      <c r="AA87" s="74"/>
      <c r="AB87" s="74"/>
      <c r="AC87" s="115"/>
      <c r="AD87" s="115"/>
      <c r="AE87" s="115"/>
      <c r="AF87" s="115"/>
      <c r="AG87" s="115"/>
      <c r="AH87" s="115"/>
      <c r="AI87" s="115"/>
      <c r="AJ87" s="115"/>
      <c r="AK87" s="115"/>
    </row>
    <row r="88" spans="1:37" s="1" customFormat="1" ht="15" customHeight="1" thickBot="1" thickTop="1">
      <c r="A88" s="15"/>
      <c r="B88" s="22"/>
      <c r="C88" s="44"/>
      <c r="D88" s="15"/>
      <c r="E88" s="242" t="s">
        <v>61</v>
      </c>
      <c r="F88" s="243"/>
      <c r="G88" s="244"/>
      <c r="H88" s="70"/>
      <c r="I88" s="30"/>
      <c r="J88" s="34"/>
      <c r="L88" s="3"/>
      <c r="M88" s="74"/>
      <c r="N88" s="302"/>
      <c r="O88" s="303"/>
      <c r="P88" s="303"/>
      <c r="Q88" s="303"/>
      <c r="R88" s="303"/>
      <c r="S88" s="303"/>
      <c r="T88" s="303"/>
      <c r="U88" s="303"/>
      <c r="V88" s="303"/>
      <c r="W88" s="303"/>
      <c r="X88" s="74"/>
      <c r="Y88" s="74"/>
      <c r="Z88" s="74"/>
      <c r="AA88" s="74"/>
      <c r="AB88" s="74"/>
      <c r="AC88" s="115"/>
      <c r="AD88" s="115"/>
      <c r="AE88" s="115"/>
      <c r="AF88" s="115"/>
      <c r="AG88" s="115"/>
      <c r="AH88" s="115"/>
      <c r="AI88" s="115"/>
      <c r="AJ88" s="115"/>
      <c r="AK88" s="115"/>
    </row>
    <row r="89" spans="1:37" s="1" customFormat="1" ht="15" customHeight="1" thickTop="1">
      <c r="A89" s="146" t="s">
        <v>14</v>
      </c>
      <c r="B89" s="203" t="s">
        <v>10</v>
      </c>
      <c r="C89" s="209" t="s">
        <v>24</v>
      </c>
      <c r="D89" s="200" t="s">
        <v>13</v>
      </c>
      <c r="E89" s="200" t="s">
        <v>11</v>
      </c>
      <c r="F89" s="200" t="s">
        <v>13</v>
      </c>
      <c r="G89" s="200" t="s">
        <v>11</v>
      </c>
      <c r="H89" s="327" t="s">
        <v>5</v>
      </c>
      <c r="I89" s="327"/>
      <c r="J89" s="327"/>
      <c r="L89" s="3"/>
      <c r="M89" s="74"/>
      <c r="N89" s="302"/>
      <c r="O89" s="303"/>
      <c r="P89" s="303"/>
      <c r="Q89" s="303"/>
      <c r="R89" s="303"/>
      <c r="S89" s="303"/>
      <c r="T89" s="303"/>
      <c r="U89" s="303"/>
      <c r="V89" s="303"/>
      <c r="W89" s="303"/>
      <c r="X89" s="74"/>
      <c r="Y89" s="74"/>
      <c r="Z89" s="74"/>
      <c r="AA89" s="74"/>
      <c r="AB89" s="74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1:37" s="1" customFormat="1" ht="15" customHeight="1" thickBot="1">
      <c r="A90" s="210"/>
      <c r="B90" s="211">
        <v>195</v>
      </c>
      <c r="C90" s="212" t="s">
        <v>28</v>
      </c>
      <c r="D90" s="286" t="s">
        <v>57</v>
      </c>
      <c r="E90" s="287"/>
      <c r="F90" s="286" t="s">
        <v>58</v>
      </c>
      <c r="G90" s="287"/>
      <c r="H90" s="213"/>
      <c r="I90" s="214" t="s">
        <v>17</v>
      </c>
      <c r="J90" s="215"/>
      <c r="L90" s="3"/>
      <c r="M90" s="74"/>
      <c r="N90" s="302"/>
      <c r="O90" s="303"/>
      <c r="P90" s="303"/>
      <c r="Q90" s="303"/>
      <c r="R90" s="303"/>
      <c r="S90" s="303"/>
      <c r="T90" s="303"/>
      <c r="U90" s="303"/>
      <c r="V90" s="303"/>
      <c r="W90" s="303"/>
      <c r="X90" s="74"/>
      <c r="Y90" s="74"/>
      <c r="Z90" s="74"/>
      <c r="AA90" s="74"/>
      <c r="AB90" s="74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1:37" s="1" customFormat="1" ht="15" customHeight="1" thickBot="1" thickTop="1">
      <c r="A91" s="216"/>
      <c r="B91" s="217"/>
      <c r="C91" s="218"/>
      <c r="D91" s="266"/>
      <c r="E91" s="267"/>
      <c r="F91" s="266"/>
      <c r="G91" s="267"/>
      <c r="H91" s="219"/>
      <c r="I91" s="220"/>
      <c r="J91" s="221"/>
      <c r="L91" s="3"/>
      <c r="M91" s="74"/>
      <c r="N91" s="302"/>
      <c r="O91" s="303"/>
      <c r="P91" s="303"/>
      <c r="Q91" s="303"/>
      <c r="R91" s="303"/>
      <c r="S91" s="303"/>
      <c r="T91" s="303"/>
      <c r="U91" s="303"/>
      <c r="V91" s="303"/>
      <c r="W91" s="303"/>
      <c r="X91" s="74"/>
      <c r="Y91" s="74"/>
      <c r="Z91" s="74"/>
      <c r="AA91" s="74"/>
      <c r="AB91" s="74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1:95" s="62" customFormat="1" ht="15" customHeight="1" thickTop="1">
      <c r="A92" s="294"/>
      <c r="B92" s="295"/>
      <c r="C92" s="324"/>
      <c r="D92" s="301"/>
      <c r="E92" s="301"/>
      <c r="F92" s="301"/>
      <c r="G92" s="301"/>
      <c r="H92" s="301"/>
      <c r="I92" s="301"/>
      <c r="J92" s="301"/>
      <c r="K92" s="4"/>
      <c r="L92" s="3"/>
      <c r="M92" s="5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2"/>
      <c r="Y92" s="78"/>
      <c r="Z92" s="24"/>
      <c r="AA92" s="2"/>
      <c r="AB92" s="78"/>
      <c r="AC92" s="112"/>
      <c r="AD92" s="112"/>
      <c r="AE92" s="112"/>
      <c r="AF92" s="118"/>
      <c r="AG92" s="112"/>
      <c r="AH92" s="119"/>
      <c r="AI92" s="112"/>
      <c r="AJ92" s="112"/>
      <c r="AK92" s="112"/>
      <c r="AL92" s="112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4"/>
      <c r="AX92" s="113"/>
      <c r="AY92" s="113"/>
      <c r="AZ92" s="114"/>
      <c r="BA92" s="113"/>
      <c r="BB92" s="113"/>
      <c r="BC92" s="114"/>
      <c r="BD92" s="113"/>
      <c r="BE92" s="113"/>
      <c r="BF92" s="114"/>
      <c r="BG92" s="113"/>
      <c r="BH92" s="113"/>
      <c r="BI92" s="114"/>
      <c r="BJ92" s="113"/>
      <c r="BK92" s="120"/>
      <c r="BL92" s="113"/>
      <c r="BM92" s="113"/>
      <c r="BN92" s="113"/>
      <c r="BO92" s="113"/>
      <c r="BP92" s="113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1:95" s="62" customFormat="1" ht="15" customHeight="1">
      <c r="A93" s="295"/>
      <c r="B93" s="295"/>
      <c r="C93" s="301"/>
      <c r="D93" s="301"/>
      <c r="E93" s="301"/>
      <c r="F93" s="301"/>
      <c r="G93" s="301"/>
      <c r="H93" s="301"/>
      <c r="I93" s="301"/>
      <c r="J93" s="30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12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4"/>
      <c r="AX93" s="113"/>
      <c r="AY93" s="113"/>
      <c r="AZ93" s="114"/>
      <c r="BA93" s="113"/>
      <c r="BB93" s="113"/>
      <c r="BC93" s="114"/>
      <c r="BD93" s="113"/>
      <c r="BE93" s="113"/>
      <c r="BF93" s="114"/>
      <c r="BG93" s="113"/>
      <c r="BH93" s="113"/>
      <c r="BI93" s="114"/>
      <c r="BJ93" s="113"/>
      <c r="BK93" s="120"/>
      <c r="BL93" s="113"/>
      <c r="BM93" s="113"/>
      <c r="BN93" s="113"/>
      <c r="BO93" s="113"/>
      <c r="BP93" s="113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1:95" s="62" customFormat="1" ht="15" customHeight="1">
      <c r="A94" s="295"/>
      <c r="B94" s="295"/>
      <c r="C94" s="301"/>
      <c r="D94" s="301"/>
      <c r="E94" s="301"/>
      <c r="F94" s="301"/>
      <c r="G94" s="301"/>
      <c r="H94" s="301"/>
      <c r="I94" s="301"/>
      <c r="J94" s="30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12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4"/>
      <c r="AX94" s="113"/>
      <c r="AY94" s="113"/>
      <c r="AZ94" s="114"/>
      <c r="BA94" s="113"/>
      <c r="BB94" s="113"/>
      <c r="BC94" s="114"/>
      <c r="BD94" s="113"/>
      <c r="BE94" s="113"/>
      <c r="BF94" s="114"/>
      <c r="BG94" s="113"/>
      <c r="BH94" s="113"/>
      <c r="BI94" s="114"/>
      <c r="BJ94" s="113"/>
      <c r="BK94" s="120"/>
      <c r="BL94" s="113"/>
      <c r="BM94" s="113"/>
      <c r="BN94" s="113"/>
      <c r="BO94" s="113"/>
      <c r="BP94" s="113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1:95" s="62" customFormat="1" ht="15" customHeight="1">
      <c r="A95" s="295"/>
      <c r="B95" s="295"/>
      <c r="C95" s="75"/>
      <c r="D95" s="76"/>
      <c r="E95" s="296" t="s">
        <v>96</v>
      </c>
      <c r="F95" s="297"/>
      <c r="G95" s="297"/>
      <c r="H95" s="297"/>
      <c r="I95" s="297"/>
      <c r="J95" s="297"/>
      <c r="K95" s="297"/>
      <c r="L95" s="29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12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4"/>
      <c r="AX95" s="113"/>
      <c r="AY95" s="113"/>
      <c r="AZ95" s="114"/>
      <c r="BA95" s="113"/>
      <c r="BB95" s="113"/>
      <c r="BC95" s="114"/>
      <c r="BD95" s="113"/>
      <c r="BE95" s="113"/>
      <c r="BF95" s="114"/>
      <c r="BG95" s="113"/>
      <c r="BH95" s="113"/>
      <c r="BI95" s="114"/>
      <c r="BJ95" s="113"/>
      <c r="BK95" s="120"/>
      <c r="BL95" s="113"/>
      <c r="BM95" s="113"/>
      <c r="BN95" s="113"/>
      <c r="BO95" s="113"/>
      <c r="BP95" s="113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1:68" s="20" customFormat="1" ht="15" customHeight="1">
      <c r="A96" s="5"/>
      <c r="B96" s="71"/>
      <c r="C96" s="72"/>
      <c r="D96" s="3"/>
      <c r="E96" s="297"/>
      <c r="F96" s="297"/>
      <c r="G96" s="297"/>
      <c r="H96" s="297"/>
      <c r="I96" s="297"/>
      <c r="J96" s="297"/>
      <c r="K96" s="297"/>
      <c r="L96" s="297"/>
      <c r="M96" s="298" t="s">
        <v>97</v>
      </c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112"/>
      <c r="AL96" s="112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7"/>
      <c r="AX96" s="116"/>
      <c r="AY96" s="116"/>
      <c r="AZ96" s="117"/>
      <c r="BA96" s="116"/>
      <c r="BB96" s="116"/>
      <c r="BC96" s="117"/>
      <c r="BD96" s="116"/>
      <c r="BE96" s="116"/>
      <c r="BF96" s="117"/>
      <c r="BG96" s="116"/>
      <c r="BH96" s="116"/>
      <c r="BI96" s="117"/>
      <c r="BJ96" s="116"/>
      <c r="BK96" s="143"/>
      <c r="BL96" s="116"/>
      <c r="BM96" s="116"/>
      <c r="BN96" s="116"/>
      <c r="BO96" s="116"/>
      <c r="BP96" s="116"/>
    </row>
    <row r="97" spans="1:68" s="20" customFormat="1" ht="15" customHeight="1">
      <c r="A97" s="5"/>
      <c r="B97" s="71"/>
      <c r="C97" s="72"/>
      <c r="D97" s="2"/>
      <c r="E97" s="297"/>
      <c r="F97" s="297"/>
      <c r="G97" s="297"/>
      <c r="H97" s="297"/>
      <c r="I97" s="297"/>
      <c r="J97" s="297"/>
      <c r="K97" s="297"/>
      <c r="L97" s="297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115"/>
      <c r="AL97" s="112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7"/>
      <c r="AX97" s="116"/>
      <c r="AY97" s="116"/>
      <c r="AZ97" s="117"/>
      <c r="BA97" s="116"/>
      <c r="BB97" s="116"/>
      <c r="BC97" s="117"/>
      <c r="BD97" s="116"/>
      <c r="BE97" s="116"/>
      <c r="BF97" s="117"/>
      <c r="BG97" s="116"/>
      <c r="BH97" s="116"/>
      <c r="BI97" s="117"/>
      <c r="BJ97" s="116"/>
      <c r="BK97" s="143"/>
      <c r="BL97" s="116"/>
      <c r="BM97" s="116"/>
      <c r="BN97" s="116"/>
      <c r="BO97" s="116"/>
      <c r="BP97" s="116"/>
    </row>
    <row r="98" spans="1:68" s="20" customFormat="1" ht="15" customHeight="1">
      <c r="A98" s="5"/>
      <c r="B98" s="71"/>
      <c r="C98" s="72"/>
      <c r="D98" s="2"/>
      <c r="E98" s="201"/>
      <c r="F98" s="201"/>
      <c r="G98" s="201"/>
      <c r="H98" s="201"/>
      <c r="I98" s="201"/>
      <c r="J98" s="201"/>
      <c r="K98" s="201"/>
      <c r="L98" s="201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115"/>
      <c r="AL98" s="112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7"/>
      <c r="AX98" s="116"/>
      <c r="AY98" s="116"/>
      <c r="AZ98" s="117"/>
      <c r="BA98" s="116"/>
      <c r="BB98" s="116"/>
      <c r="BC98" s="117"/>
      <c r="BD98" s="116"/>
      <c r="BE98" s="116"/>
      <c r="BF98" s="117"/>
      <c r="BG98" s="116"/>
      <c r="BH98" s="116"/>
      <c r="BI98" s="117"/>
      <c r="BJ98" s="116"/>
      <c r="BK98" s="143"/>
      <c r="BL98" s="116"/>
      <c r="BM98" s="116"/>
      <c r="BN98" s="116"/>
      <c r="BO98" s="116"/>
      <c r="BP98" s="116"/>
    </row>
    <row r="99" spans="1:68" s="20" customFormat="1" ht="15" customHeight="1">
      <c r="A99" s="5"/>
      <c r="B99" s="71"/>
      <c r="C99" s="72"/>
      <c r="D99" s="2"/>
      <c r="E99" s="201"/>
      <c r="F99" s="201"/>
      <c r="G99" s="161" t="s">
        <v>94</v>
      </c>
      <c r="H99" s="201"/>
      <c r="I99" s="201"/>
      <c r="J99" s="201"/>
      <c r="K99" s="201"/>
      <c r="L99" s="201"/>
      <c r="M99" s="74"/>
      <c r="N99" s="74"/>
      <c r="O99" s="74"/>
      <c r="P99" s="74"/>
      <c r="Q99" s="74"/>
      <c r="R99" s="74"/>
      <c r="S99" s="33"/>
      <c r="T99" s="33"/>
      <c r="U99" s="33"/>
      <c r="V99" s="33"/>
      <c r="W99" s="33"/>
      <c r="X99" s="33"/>
      <c r="Y99" s="33"/>
      <c r="Z99" s="33"/>
      <c r="AA99" s="300" t="s">
        <v>95</v>
      </c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112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7"/>
      <c r="AX99" s="116"/>
      <c r="AY99" s="116"/>
      <c r="AZ99" s="117"/>
      <c r="BA99" s="116"/>
      <c r="BB99" s="116"/>
      <c r="BC99" s="117"/>
      <c r="BD99" s="116"/>
      <c r="BE99" s="116"/>
      <c r="BF99" s="117"/>
      <c r="BG99" s="116"/>
      <c r="BH99" s="116"/>
      <c r="BI99" s="117"/>
      <c r="BJ99" s="116"/>
      <c r="BK99" s="143"/>
      <c r="BL99" s="116"/>
      <c r="BM99" s="116"/>
      <c r="BN99" s="116"/>
      <c r="BO99" s="116"/>
      <c r="BP99" s="116"/>
    </row>
    <row r="100" spans="1:68" s="20" customFormat="1" ht="15" customHeight="1">
      <c r="A100" s="5"/>
      <c r="B100" s="71"/>
      <c r="C100" s="72"/>
      <c r="D100" s="2"/>
      <c r="E100" s="201"/>
      <c r="F100" s="201"/>
      <c r="G100" s="201"/>
      <c r="H100" s="201"/>
      <c r="I100" s="201"/>
      <c r="J100" s="201"/>
      <c r="K100" s="201"/>
      <c r="L100" s="20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12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7"/>
      <c r="AX100" s="116"/>
      <c r="AY100" s="116"/>
      <c r="AZ100" s="117"/>
      <c r="BA100" s="116"/>
      <c r="BB100" s="116"/>
      <c r="BC100" s="117"/>
      <c r="BD100" s="116"/>
      <c r="BE100" s="116"/>
      <c r="BF100" s="117"/>
      <c r="BG100" s="116"/>
      <c r="BH100" s="116"/>
      <c r="BI100" s="117"/>
      <c r="BJ100" s="116"/>
      <c r="BK100" s="143"/>
      <c r="BL100" s="116"/>
      <c r="BM100" s="116"/>
      <c r="BN100" s="116"/>
      <c r="BO100" s="116"/>
      <c r="BP100" s="116"/>
    </row>
    <row r="101" spans="5:12" s="1" customFormat="1" ht="15" customHeight="1" thickBot="1">
      <c r="E101" s="75"/>
      <c r="F101" s="76"/>
      <c r="G101" s="77"/>
      <c r="H101" s="161"/>
      <c r="I101" s="161"/>
      <c r="J101"/>
      <c r="K101" s="73"/>
      <c r="L101" s="73"/>
    </row>
    <row r="102" spans="1:115" s="9" customFormat="1" ht="15" customHeight="1" thickBot="1" thickTop="1">
      <c r="A102" s="102" t="s">
        <v>14</v>
      </c>
      <c r="B102" s="35" t="s">
        <v>10</v>
      </c>
      <c r="C102" s="36" t="s">
        <v>24</v>
      </c>
      <c r="D102" s="27" t="s">
        <v>13</v>
      </c>
      <c r="E102" s="27" t="s">
        <v>4</v>
      </c>
      <c r="F102" s="27" t="s">
        <v>13</v>
      </c>
      <c r="G102" s="27" t="s">
        <v>4</v>
      </c>
      <c r="H102" s="335" t="s">
        <v>5</v>
      </c>
      <c r="I102" s="256"/>
      <c r="J102" s="257"/>
      <c r="K102" s="30"/>
      <c r="L102" s="108" t="s">
        <v>13</v>
      </c>
      <c r="M102" s="202" t="s">
        <v>12</v>
      </c>
      <c r="N102" s="278">
        <f>L103</f>
        <v>21</v>
      </c>
      <c r="O102" s="282"/>
      <c r="P102" s="283"/>
      <c r="Q102" s="278">
        <f>L104</f>
        <v>22</v>
      </c>
      <c r="R102" s="282"/>
      <c r="S102" s="283"/>
      <c r="T102" s="278">
        <f>L105</f>
        <v>23</v>
      </c>
      <c r="U102" s="282"/>
      <c r="V102" s="283"/>
      <c r="W102" s="278">
        <f>L106</f>
        <v>24</v>
      </c>
      <c r="X102" s="282"/>
      <c r="Y102" s="283"/>
      <c r="Z102" s="278">
        <f>L107</f>
        <v>25</v>
      </c>
      <c r="AA102" s="282"/>
      <c r="AB102" s="282"/>
      <c r="AC102" s="278" t="s">
        <v>18</v>
      </c>
      <c r="AD102" s="284"/>
      <c r="AE102" s="284"/>
      <c r="AF102" s="284"/>
      <c r="AG102" s="284"/>
      <c r="AH102" s="284"/>
      <c r="AI102" s="285"/>
      <c r="AJ102" s="278" t="s">
        <v>15</v>
      </c>
      <c r="AK102" s="279"/>
      <c r="AL102" s="280"/>
      <c r="AM102" s="106" t="s">
        <v>16</v>
      </c>
      <c r="AR102" s="145"/>
      <c r="AS102" s="148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73"/>
      <c r="BJ102" s="273"/>
      <c r="BK102" s="273"/>
      <c r="BL102" s="273"/>
      <c r="BM102" s="273"/>
      <c r="BN102" s="273"/>
      <c r="BO102" s="273"/>
      <c r="BP102" s="273"/>
      <c r="BQ102" s="274"/>
      <c r="BR102" s="274"/>
      <c r="BS102" s="145"/>
      <c r="BT102" s="145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7"/>
      <c r="CV102" s="7"/>
      <c r="CW102" s="7"/>
      <c r="CX102" s="7"/>
      <c r="CY102" s="7"/>
      <c r="CZ102" s="7"/>
      <c r="DA102" s="7"/>
      <c r="DB102" s="7"/>
      <c r="DC102" s="7"/>
      <c r="DD102" s="88"/>
      <c r="DE102" s="88" t="s">
        <v>15</v>
      </c>
      <c r="DF102" s="88" t="s">
        <v>19</v>
      </c>
      <c r="DG102" s="88" t="s">
        <v>20</v>
      </c>
      <c r="DH102" s="88" t="s">
        <v>21</v>
      </c>
      <c r="DI102" s="88" t="s">
        <v>22</v>
      </c>
      <c r="DJ102" s="88" t="s">
        <v>23</v>
      </c>
      <c r="DK102" s="87"/>
    </row>
    <row r="103" spans="1:115" s="9" customFormat="1" ht="15" customHeight="1" thickBot="1" thickTop="1">
      <c r="A103" s="102">
        <v>0.3333333333333333</v>
      </c>
      <c r="B103" s="35">
        <v>196</v>
      </c>
      <c r="C103" s="36" t="s">
        <v>98</v>
      </c>
      <c r="D103" s="37">
        <f>L103</f>
        <v>21</v>
      </c>
      <c r="E103" s="59" t="str">
        <f>M103</f>
        <v>Alingsås IF Vit</v>
      </c>
      <c r="F103" s="37">
        <f>L104</f>
        <v>22</v>
      </c>
      <c r="G103" s="59" t="str">
        <f>M104</f>
        <v>Qviding FIF Vit</v>
      </c>
      <c r="H103" s="69">
        <v>0</v>
      </c>
      <c r="I103" s="97" t="s">
        <v>17</v>
      </c>
      <c r="J103" s="47">
        <v>0</v>
      </c>
      <c r="K103" s="30"/>
      <c r="L103" s="11">
        <v>21</v>
      </c>
      <c r="M103" s="10" t="s">
        <v>118</v>
      </c>
      <c r="N103" s="83" t="s">
        <v>17</v>
      </c>
      <c r="O103" s="84"/>
      <c r="P103" s="85" t="s">
        <v>17</v>
      </c>
      <c r="Q103" s="89">
        <f>H103</f>
        <v>0</v>
      </c>
      <c r="R103" s="104" t="s">
        <v>17</v>
      </c>
      <c r="S103" s="90">
        <f>J103</f>
        <v>0</v>
      </c>
      <c r="T103" s="79">
        <f>J111</f>
        <v>0</v>
      </c>
      <c r="U103" s="99" t="s">
        <v>17</v>
      </c>
      <c r="V103" s="63">
        <f>H111</f>
        <v>0</v>
      </c>
      <c r="W103" s="89">
        <f>H115</f>
        <v>0</v>
      </c>
      <c r="X103" s="104" t="s">
        <v>17</v>
      </c>
      <c r="Y103" s="90">
        <f>J115</f>
        <v>0</v>
      </c>
      <c r="Z103" s="89">
        <f>J105</f>
        <v>0</v>
      </c>
      <c r="AA103" s="104" t="s">
        <v>17</v>
      </c>
      <c r="AB103" s="91">
        <f>H105</f>
        <v>0</v>
      </c>
      <c r="AC103" s="275"/>
      <c r="AD103" s="38">
        <f>SUM(Q103,T103,W103,Z103)</f>
        <v>0</v>
      </c>
      <c r="AE103" s="27" t="s">
        <v>17</v>
      </c>
      <c r="AF103" s="60">
        <f>SUM(S103,V103,Y103,AB103)</f>
        <v>0</v>
      </c>
      <c r="AG103" s="275"/>
      <c r="AH103" s="38">
        <f>SUM(AD103-AF103)</f>
        <v>0</v>
      </c>
      <c r="AI103" s="275"/>
      <c r="AJ103" s="275"/>
      <c r="AK103" s="37">
        <f>SUM(DF103:DJ103)</f>
        <v>4</v>
      </c>
      <c r="AL103" s="275"/>
      <c r="AM103" s="12"/>
      <c r="AR103" s="149"/>
      <c r="AS103" s="150"/>
      <c r="AT103" s="271"/>
      <c r="AU103" s="272"/>
      <c r="AV103" s="272"/>
      <c r="AW103" s="151"/>
      <c r="AX103" s="152"/>
      <c r="AY103" s="153"/>
      <c r="AZ103" s="151"/>
      <c r="BA103" s="152"/>
      <c r="BB103" s="153"/>
      <c r="BC103" s="151"/>
      <c r="BD103" s="152"/>
      <c r="BE103" s="153"/>
      <c r="BF103" s="151"/>
      <c r="BG103" s="152"/>
      <c r="BH103" s="153"/>
      <c r="BI103" s="268"/>
      <c r="BJ103" s="155"/>
      <c r="BK103" s="156"/>
      <c r="BL103" s="157"/>
      <c r="BM103" s="268"/>
      <c r="BN103" s="155"/>
      <c r="BO103" s="268"/>
      <c r="BP103" s="269"/>
      <c r="BQ103" s="149"/>
      <c r="BR103" s="269"/>
      <c r="BS103" s="149"/>
      <c r="BT103" s="158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7"/>
      <c r="CV103" s="7"/>
      <c r="CW103" s="7"/>
      <c r="CX103" s="7"/>
      <c r="CY103" s="7"/>
      <c r="CZ103" s="7"/>
      <c r="DA103" s="7"/>
      <c r="DB103" s="7"/>
      <c r="DC103" s="7"/>
      <c r="DD103" s="88"/>
      <c r="DE103" s="87"/>
      <c r="DF103" s="88">
        <f>IF(N103="-",0,IF(N103&gt;P103,3,IF(N103=P103,1,0)))</f>
        <v>0</v>
      </c>
      <c r="DG103" s="88">
        <f>IF(Q103="-",0,IF(Q103&gt;S103,3,IF(Q103=S103,1,0)))</f>
        <v>1</v>
      </c>
      <c r="DH103" s="88">
        <f>IF(T103="-",0,IF(T103&gt;V103,3,IF(T103=V103,1,0)))</f>
        <v>1</v>
      </c>
      <c r="DI103" s="88">
        <f>IF(W103="-",0,IF(W103&gt;Y103,3,IF(W103=Y103,1,0)))</f>
        <v>1</v>
      </c>
      <c r="DJ103" s="88">
        <f>IF(Z103="-",0,IF(Z103&gt;AB103,3,IF(Z103=AB103,1,0)))</f>
        <v>1</v>
      </c>
      <c r="DK103" s="87"/>
    </row>
    <row r="104" spans="1:115" s="9" customFormat="1" ht="15" customHeight="1" thickBot="1" thickTop="1">
      <c r="A104" s="102">
        <v>0.34375</v>
      </c>
      <c r="B104" s="35">
        <v>197</v>
      </c>
      <c r="C104" s="36" t="s">
        <v>98</v>
      </c>
      <c r="D104" s="37">
        <f>L105</f>
        <v>23</v>
      </c>
      <c r="E104" s="59" t="str">
        <f>M105</f>
        <v>Sjömarkens IF 1</v>
      </c>
      <c r="F104" s="37">
        <f>L106</f>
        <v>24</v>
      </c>
      <c r="G104" s="59" t="str">
        <f>M106</f>
        <v>Trollhättans FK 2</v>
      </c>
      <c r="H104" s="69">
        <v>0</v>
      </c>
      <c r="I104" s="97" t="s">
        <v>17</v>
      </c>
      <c r="J104" s="47">
        <v>0</v>
      </c>
      <c r="K104" s="30"/>
      <c r="L104" s="11">
        <v>22</v>
      </c>
      <c r="M104" s="10" t="s">
        <v>89</v>
      </c>
      <c r="N104" s="89">
        <f>J103</f>
        <v>0</v>
      </c>
      <c r="O104" s="104" t="s">
        <v>17</v>
      </c>
      <c r="P104" s="90">
        <f>H103</f>
        <v>0</v>
      </c>
      <c r="Q104" s="83" t="s">
        <v>17</v>
      </c>
      <c r="R104" s="84"/>
      <c r="S104" s="85" t="s">
        <v>17</v>
      </c>
      <c r="T104" s="89">
        <f>H109</f>
        <v>0</v>
      </c>
      <c r="U104" s="104" t="s">
        <v>17</v>
      </c>
      <c r="V104" s="90">
        <f>J109</f>
        <v>0</v>
      </c>
      <c r="W104" s="89">
        <f>J119</f>
        <v>0</v>
      </c>
      <c r="X104" s="104" t="s">
        <v>17</v>
      </c>
      <c r="Y104" s="90">
        <f>H119</f>
        <v>0</v>
      </c>
      <c r="Z104" s="89">
        <f>H116</f>
        <v>0</v>
      </c>
      <c r="AA104" s="104" t="s">
        <v>17</v>
      </c>
      <c r="AB104" s="91">
        <f>J116</f>
        <v>0</v>
      </c>
      <c r="AC104" s="276"/>
      <c r="AD104" s="58">
        <f>SUM(N104,T104,W104,Z104)</f>
        <v>0</v>
      </c>
      <c r="AE104" s="27" t="s">
        <v>17</v>
      </c>
      <c r="AF104" s="59">
        <f>SUM(P104,V104,Y104,AB104)</f>
        <v>0</v>
      </c>
      <c r="AG104" s="276"/>
      <c r="AH104" s="38">
        <f>SUM(AD104-AF104)</f>
        <v>0</v>
      </c>
      <c r="AI104" s="276"/>
      <c r="AJ104" s="276"/>
      <c r="AK104" s="37">
        <f>SUM(DF104:DJ104)</f>
        <v>4</v>
      </c>
      <c r="AL104" s="276"/>
      <c r="AM104" s="12"/>
      <c r="AR104" s="149"/>
      <c r="AS104" s="150"/>
      <c r="AT104" s="151"/>
      <c r="AU104" s="149"/>
      <c r="AV104" s="153"/>
      <c r="AW104" s="271"/>
      <c r="AX104" s="272"/>
      <c r="AY104" s="272"/>
      <c r="AZ104" s="151"/>
      <c r="BA104" s="152"/>
      <c r="BB104" s="153"/>
      <c r="BC104" s="151"/>
      <c r="BD104" s="152"/>
      <c r="BE104" s="153"/>
      <c r="BF104" s="151"/>
      <c r="BG104" s="152"/>
      <c r="BH104" s="153"/>
      <c r="BI104" s="268"/>
      <c r="BJ104" s="155"/>
      <c r="BK104" s="156"/>
      <c r="BL104" s="157"/>
      <c r="BM104" s="268"/>
      <c r="BN104" s="155"/>
      <c r="BO104" s="268"/>
      <c r="BP104" s="270"/>
      <c r="BQ104" s="149"/>
      <c r="BR104" s="270"/>
      <c r="BS104" s="149"/>
      <c r="BT104" s="158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7"/>
      <c r="CV104" s="7"/>
      <c r="CW104" s="7"/>
      <c r="CX104" s="7"/>
      <c r="CY104" s="7"/>
      <c r="CZ104" s="7"/>
      <c r="DA104" s="7"/>
      <c r="DB104" s="7"/>
      <c r="DC104" s="7"/>
      <c r="DD104" s="88"/>
      <c r="DE104" s="87"/>
      <c r="DF104" s="88">
        <f>IF(N104="-",0,IF(N104&gt;P104,3,IF(N104=P104,1,0)))</f>
        <v>1</v>
      </c>
      <c r="DG104" s="88">
        <f>IF(Q104="-",0,IF(Q104&gt;S104,3,IF(Q104=S104,1,0)))</f>
        <v>0</v>
      </c>
      <c r="DH104" s="88">
        <f>IF(T104="-",0,IF(T104&gt;V104,3,IF(T104=V104,1,0)))</f>
        <v>1</v>
      </c>
      <c r="DI104" s="88">
        <f>IF(W104="-",0,IF(W104&gt;Y104,3,IF(W104=Y104,1,0)))</f>
        <v>1</v>
      </c>
      <c r="DJ104" s="88">
        <f>IF(Z104="-",0,IF(Z104&gt;AB104,3,IF(Z104=AB104,1,0)))</f>
        <v>1</v>
      </c>
      <c r="DK104" s="87"/>
    </row>
    <row r="105" spans="1:115" s="9" customFormat="1" ht="15" customHeight="1" thickBot="1" thickTop="1">
      <c r="A105" s="102">
        <v>0.3541666666666667</v>
      </c>
      <c r="B105" s="35">
        <v>198</v>
      </c>
      <c r="C105" s="36" t="s">
        <v>98</v>
      </c>
      <c r="D105" s="37">
        <f>L107</f>
        <v>25</v>
      </c>
      <c r="E105" s="59" t="str">
        <f>M107</f>
        <v>Lerums IS Vit</v>
      </c>
      <c r="F105" s="37">
        <f>L103</f>
        <v>21</v>
      </c>
      <c r="G105" s="59" t="str">
        <f>M103</f>
        <v>Alingsås IF Vit</v>
      </c>
      <c r="H105" s="69">
        <v>0</v>
      </c>
      <c r="I105" s="97" t="s">
        <v>17</v>
      </c>
      <c r="J105" s="47">
        <v>0</v>
      </c>
      <c r="K105" s="30"/>
      <c r="L105" s="11">
        <v>23</v>
      </c>
      <c r="M105" s="10" t="s">
        <v>119</v>
      </c>
      <c r="N105" s="89">
        <f>H111</f>
        <v>0</v>
      </c>
      <c r="O105" s="104" t="s">
        <v>17</v>
      </c>
      <c r="P105" s="90">
        <f>J111</f>
        <v>0</v>
      </c>
      <c r="Q105" s="89">
        <f>J109</f>
        <v>0</v>
      </c>
      <c r="R105" s="104" t="s">
        <v>17</v>
      </c>
      <c r="S105" s="90">
        <f>H109</f>
        <v>0</v>
      </c>
      <c r="T105" s="83" t="s">
        <v>17</v>
      </c>
      <c r="U105" s="84"/>
      <c r="V105" s="85" t="s">
        <v>17</v>
      </c>
      <c r="W105" s="89">
        <f>H104</f>
        <v>0</v>
      </c>
      <c r="X105" s="104" t="s">
        <v>17</v>
      </c>
      <c r="Y105" s="90">
        <f>J104</f>
        <v>0</v>
      </c>
      <c r="Z105" s="89">
        <f>J120</f>
        <v>0</v>
      </c>
      <c r="AA105" s="104" t="s">
        <v>17</v>
      </c>
      <c r="AB105" s="91">
        <f>H120</f>
        <v>0</v>
      </c>
      <c r="AC105" s="276"/>
      <c r="AD105" s="58">
        <f>SUM(N105,Q105,W105,Z105)</f>
        <v>0</v>
      </c>
      <c r="AE105" s="27" t="s">
        <v>17</v>
      </c>
      <c r="AF105" s="59">
        <f>SUM(P105,S105,Y105,AB105)</f>
        <v>0</v>
      </c>
      <c r="AG105" s="276"/>
      <c r="AH105" s="38">
        <f>SUM(AD105-AF105)</f>
        <v>0</v>
      </c>
      <c r="AI105" s="276"/>
      <c r="AJ105" s="276"/>
      <c r="AK105" s="37">
        <f>SUM(DF105:DJ105)</f>
        <v>4</v>
      </c>
      <c r="AL105" s="276"/>
      <c r="AM105" s="12"/>
      <c r="AR105" s="149"/>
      <c r="AS105" s="150"/>
      <c r="AT105" s="151"/>
      <c r="AU105" s="149"/>
      <c r="AV105" s="153"/>
      <c r="AW105" s="151"/>
      <c r="AX105" s="152"/>
      <c r="AY105" s="153"/>
      <c r="AZ105" s="271"/>
      <c r="BA105" s="272"/>
      <c r="BB105" s="272"/>
      <c r="BC105" s="151"/>
      <c r="BD105" s="152"/>
      <c r="BE105" s="153"/>
      <c r="BF105" s="151"/>
      <c r="BG105" s="152"/>
      <c r="BH105" s="153"/>
      <c r="BI105" s="268"/>
      <c r="BJ105" s="155"/>
      <c r="BK105" s="156"/>
      <c r="BL105" s="157"/>
      <c r="BM105" s="268"/>
      <c r="BN105" s="155"/>
      <c r="BO105" s="268"/>
      <c r="BP105" s="270"/>
      <c r="BQ105" s="149"/>
      <c r="BR105" s="270"/>
      <c r="BS105" s="149"/>
      <c r="BT105" s="158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7"/>
      <c r="CV105" s="7"/>
      <c r="CW105" s="7"/>
      <c r="CX105" s="7"/>
      <c r="CY105" s="7"/>
      <c r="CZ105" s="7"/>
      <c r="DA105" s="7"/>
      <c r="DB105" s="7"/>
      <c r="DC105" s="7"/>
      <c r="DD105" s="88"/>
      <c r="DE105" s="87"/>
      <c r="DF105" s="88">
        <f>IF(N105="-",0,IF(N105&gt;P105,3,IF(N105=P105,1,0)))</f>
        <v>1</v>
      </c>
      <c r="DG105" s="88">
        <f>IF(Q105="-",0,IF(Q105&gt;S105,3,IF(Q105=S105,1,0)))</f>
        <v>1</v>
      </c>
      <c r="DH105" s="88">
        <f>IF(T105="-",0,IF(T105&gt;V105,3,IF(T105=V105,1,0)))</f>
        <v>0</v>
      </c>
      <c r="DI105" s="88">
        <f>IF(W105="-",0,IF(W105&gt;Y105,3,IF(W105=Y105,1,0)))</f>
        <v>1</v>
      </c>
      <c r="DJ105" s="88">
        <f>IF(Z105="-",0,IF(Z105&gt;AB105,3,IF(Z105=AB105,1,0)))</f>
        <v>1</v>
      </c>
      <c r="DK105" s="87"/>
    </row>
    <row r="106" spans="1:115" s="9" customFormat="1" ht="15" customHeight="1" thickBot="1" thickTop="1">
      <c r="A106" s="102">
        <v>0.3645833333333333</v>
      </c>
      <c r="B106" s="35">
        <v>199</v>
      </c>
      <c r="C106" s="36" t="s">
        <v>99</v>
      </c>
      <c r="D106" s="37">
        <f>L110</f>
        <v>26</v>
      </c>
      <c r="E106" s="59" t="str">
        <f>M110</f>
        <v>Lerums IS Lila</v>
      </c>
      <c r="F106" s="37">
        <f>L111</f>
        <v>27</v>
      </c>
      <c r="G106" s="59" t="str">
        <f>M111</f>
        <v>Sjömarkens IF 2</v>
      </c>
      <c r="H106" s="69">
        <v>0</v>
      </c>
      <c r="I106" s="97" t="s">
        <v>17</v>
      </c>
      <c r="J106" s="47">
        <v>0</v>
      </c>
      <c r="K106" s="30"/>
      <c r="L106" s="11">
        <v>24</v>
      </c>
      <c r="M106" s="10" t="s">
        <v>120</v>
      </c>
      <c r="N106" s="89">
        <f>J115</f>
        <v>0</v>
      </c>
      <c r="O106" s="104" t="s">
        <v>17</v>
      </c>
      <c r="P106" s="90">
        <f>H115</f>
        <v>0</v>
      </c>
      <c r="Q106" s="89">
        <f>H119</f>
        <v>0</v>
      </c>
      <c r="R106" s="104" t="s">
        <v>17</v>
      </c>
      <c r="S106" s="90">
        <f>J119</f>
        <v>0</v>
      </c>
      <c r="T106" s="89">
        <f>J104</f>
        <v>0</v>
      </c>
      <c r="U106" s="104" t="s">
        <v>17</v>
      </c>
      <c r="V106" s="90">
        <f>H104</f>
        <v>0</v>
      </c>
      <c r="W106" s="83" t="s">
        <v>17</v>
      </c>
      <c r="X106" s="84"/>
      <c r="Y106" s="85" t="s">
        <v>17</v>
      </c>
      <c r="Z106" s="89">
        <f>H110</f>
        <v>0</v>
      </c>
      <c r="AA106" s="104" t="s">
        <v>17</v>
      </c>
      <c r="AB106" s="91">
        <f>J110</f>
        <v>0</v>
      </c>
      <c r="AC106" s="276"/>
      <c r="AD106" s="58">
        <f>SUM(N106,Q106,T106,Z106)</f>
        <v>0</v>
      </c>
      <c r="AE106" s="27" t="s">
        <v>17</v>
      </c>
      <c r="AF106" s="59">
        <f>SUM(P106,S106,V106,AB106)</f>
        <v>0</v>
      </c>
      <c r="AG106" s="276"/>
      <c r="AH106" s="38">
        <f>SUM(AD106-AF106)</f>
        <v>0</v>
      </c>
      <c r="AI106" s="276"/>
      <c r="AJ106" s="276"/>
      <c r="AK106" s="37">
        <f>SUM(DF106:DJ106)</f>
        <v>4</v>
      </c>
      <c r="AL106" s="276"/>
      <c r="AM106" s="12"/>
      <c r="AR106" s="149"/>
      <c r="AS106" s="150"/>
      <c r="AT106" s="151"/>
      <c r="AU106" s="149"/>
      <c r="AV106" s="153"/>
      <c r="AW106" s="151"/>
      <c r="AX106" s="152"/>
      <c r="AY106" s="153"/>
      <c r="AZ106" s="151"/>
      <c r="BA106" s="152"/>
      <c r="BB106" s="153"/>
      <c r="BC106" s="271"/>
      <c r="BD106" s="272"/>
      <c r="BE106" s="272"/>
      <c r="BF106" s="151"/>
      <c r="BG106" s="152"/>
      <c r="BH106" s="153"/>
      <c r="BI106" s="268"/>
      <c r="BJ106" s="155"/>
      <c r="BK106" s="156"/>
      <c r="BL106" s="157"/>
      <c r="BM106" s="268"/>
      <c r="BN106" s="155"/>
      <c r="BO106" s="268"/>
      <c r="BP106" s="270"/>
      <c r="BQ106" s="149"/>
      <c r="BR106" s="270"/>
      <c r="BS106" s="149"/>
      <c r="BT106" s="158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7"/>
      <c r="CV106" s="7"/>
      <c r="CW106" s="7"/>
      <c r="CX106" s="7"/>
      <c r="CY106" s="7"/>
      <c r="CZ106" s="7"/>
      <c r="DA106" s="7"/>
      <c r="DB106" s="7"/>
      <c r="DC106" s="7"/>
      <c r="DD106" s="88"/>
      <c r="DE106" s="87"/>
      <c r="DF106" s="88">
        <f>IF(N106="-",0,IF(N106&gt;P106,3,IF(N106=P106,1,0)))</f>
        <v>1</v>
      </c>
      <c r="DG106" s="88">
        <f>IF(Q106="-",0,IF(Q106&gt;S106,3,IF(Q106=S106,1,0)))</f>
        <v>1</v>
      </c>
      <c r="DH106" s="88">
        <f>IF(T106="-",0,IF(T106&gt;V106,3,IF(T106=V106,1,0)))</f>
        <v>1</v>
      </c>
      <c r="DI106" s="88">
        <f>IF(W106="-",0,IF(W106&gt;Y106,3,IF(W106=Y106,1,0)))</f>
        <v>0</v>
      </c>
      <c r="DJ106" s="88">
        <f>IF(Z106="-",0,IF(Z106&gt;AB106,3,IF(Z106=AB106,1,0)))</f>
        <v>1</v>
      </c>
      <c r="DK106" s="87"/>
    </row>
    <row r="107" spans="1:115" s="9" customFormat="1" ht="15" customHeight="1" thickBot="1" thickTop="1">
      <c r="A107" s="102">
        <v>0.375</v>
      </c>
      <c r="B107" s="35">
        <v>200</v>
      </c>
      <c r="C107" s="36" t="s">
        <v>99</v>
      </c>
      <c r="D107" s="37">
        <f>L112</f>
        <v>28</v>
      </c>
      <c r="E107" s="59" t="str">
        <f>M112</f>
        <v>Trollhättans FK 1</v>
      </c>
      <c r="F107" s="37">
        <f>L113</f>
        <v>29</v>
      </c>
      <c r="G107" s="59" t="str">
        <f>M113</f>
        <v>Qviding FIF Svart</v>
      </c>
      <c r="H107" s="69">
        <v>0</v>
      </c>
      <c r="I107" s="97" t="s">
        <v>17</v>
      </c>
      <c r="J107" s="47">
        <v>0</v>
      </c>
      <c r="K107" s="30"/>
      <c r="L107" s="12">
        <v>25</v>
      </c>
      <c r="M107" s="10" t="s">
        <v>121</v>
      </c>
      <c r="N107" s="89">
        <f>H105</f>
        <v>0</v>
      </c>
      <c r="O107" s="104" t="s">
        <v>17</v>
      </c>
      <c r="P107" s="90">
        <f>J105</f>
        <v>0</v>
      </c>
      <c r="Q107" s="89">
        <f>J116</f>
        <v>0</v>
      </c>
      <c r="R107" s="104" t="s">
        <v>17</v>
      </c>
      <c r="S107" s="90">
        <f>H116</f>
        <v>0</v>
      </c>
      <c r="T107" s="89">
        <f>H120</f>
        <v>0</v>
      </c>
      <c r="U107" s="104" t="s">
        <v>17</v>
      </c>
      <c r="V107" s="90">
        <f>J120</f>
        <v>0</v>
      </c>
      <c r="W107" s="89">
        <f>J110</f>
        <v>0</v>
      </c>
      <c r="X107" s="104" t="s">
        <v>17</v>
      </c>
      <c r="Y107" s="90">
        <f>H110</f>
        <v>0</v>
      </c>
      <c r="Z107" s="83" t="s">
        <v>17</v>
      </c>
      <c r="AA107" s="84"/>
      <c r="AB107" s="103" t="s">
        <v>17</v>
      </c>
      <c r="AC107" s="277"/>
      <c r="AD107" s="58">
        <f>SUM(N107,Q107,T107,W107)</f>
        <v>0</v>
      </c>
      <c r="AE107" s="27" t="s">
        <v>17</v>
      </c>
      <c r="AF107" s="59">
        <f>SUM(P107,S107,V107,Y107)</f>
        <v>0</v>
      </c>
      <c r="AG107" s="277"/>
      <c r="AH107" s="38">
        <f>SUM(AD107-AF107)</f>
        <v>0</v>
      </c>
      <c r="AI107" s="277"/>
      <c r="AJ107" s="277"/>
      <c r="AK107" s="37">
        <f>SUM(DF107:DJ107)</f>
        <v>4</v>
      </c>
      <c r="AL107" s="277"/>
      <c r="AM107" s="12"/>
      <c r="AR107" s="149"/>
      <c r="AS107" s="150"/>
      <c r="AT107" s="151"/>
      <c r="AU107" s="149"/>
      <c r="AV107" s="153"/>
      <c r="AW107" s="151"/>
      <c r="AX107" s="152"/>
      <c r="AY107" s="153"/>
      <c r="AZ107" s="151"/>
      <c r="BA107" s="152"/>
      <c r="BB107" s="153"/>
      <c r="BC107" s="151"/>
      <c r="BD107" s="152"/>
      <c r="BE107" s="153"/>
      <c r="BF107" s="271"/>
      <c r="BG107" s="272"/>
      <c r="BH107" s="272"/>
      <c r="BI107" s="268"/>
      <c r="BJ107" s="155"/>
      <c r="BK107" s="156"/>
      <c r="BL107" s="157"/>
      <c r="BM107" s="268"/>
      <c r="BN107" s="155"/>
      <c r="BO107" s="268"/>
      <c r="BP107" s="270"/>
      <c r="BQ107" s="149"/>
      <c r="BR107" s="270"/>
      <c r="BS107" s="149"/>
      <c r="BT107" s="15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DD107" s="87"/>
      <c r="DE107" s="87"/>
      <c r="DF107" s="88">
        <f>IF(N107="-",0,IF(N107&gt;P107,3,IF(N107=P107,1,0)))</f>
        <v>1</v>
      </c>
      <c r="DG107" s="88">
        <f>IF(Q107="-",0,IF(Q107&gt;S107,3,IF(Q107=S107,1,0)))</f>
        <v>1</v>
      </c>
      <c r="DH107" s="88">
        <f>IF(T107="-",0,IF(T107&gt;V107,3,IF(T107=V107,1,0)))</f>
        <v>1</v>
      </c>
      <c r="DI107" s="88">
        <f>IF(W107="-",0,IF(W107&gt;Y107,3,IF(W107=Y107,1,0)))</f>
        <v>1</v>
      </c>
      <c r="DJ107" s="88">
        <f>IF(Z107="-",0,IF(Z107&gt;AB107,3,IF(Z107=AB107,1,0)))</f>
        <v>0</v>
      </c>
      <c r="DK107" s="87"/>
    </row>
    <row r="108" spans="1:115" s="9" customFormat="1" ht="15" customHeight="1" thickBot="1" thickTop="1">
      <c r="A108" s="102">
        <v>0.3854166666666667</v>
      </c>
      <c r="B108" s="35">
        <v>201</v>
      </c>
      <c r="C108" s="36" t="s">
        <v>99</v>
      </c>
      <c r="D108" s="37">
        <f>L114</f>
        <v>30</v>
      </c>
      <c r="E108" s="59" t="str">
        <f>M114</f>
        <v>Alingsås IF Grön</v>
      </c>
      <c r="F108" s="37">
        <f>L110</f>
        <v>26</v>
      </c>
      <c r="G108" s="59" t="str">
        <f>M110</f>
        <v>Lerums IS Lila</v>
      </c>
      <c r="H108" s="69">
        <v>0</v>
      </c>
      <c r="I108" s="97" t="s">
        <v>17</v>
      </c>
      <c r="J108" s="47">
        <v>0</v>
      </c>
      <c r="K108" s="30"/>
      <c r="N108" s="29"/>
      <c r="O108" s="23"/>
      <c r="P108" s="8"/>
      <c r="Q108" s="29"/>
      <c r="R108" s="23"/>
      <c r="S108" s="8"/>
      <c r="T108" s="29"/>
      <c r="U108" s="23"/>
      <c r="V108" s="8"/>
      <c r="W108" s="29"/>
      <c r="X108" s="23"/>
      <c r="Y108" s="8"/>
      <c r="Z108" s="29"/>
      <c r="AA108" s="23"/>
      <c r="AB108" s="8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R108" s="159"/>
      <c r="AS108" s="159"/>
      <c r="AT108" s="159"/>
      <c r="AU108" s="159"/>
      <c r="AV108" s="159"/>
      <c r="AW108" s="159"/>
      <c r="AX108" s="160"/>
      <c r="AY108" s="159"/>
      <c r="AZ108" s="159"/>
      <c r="BA108" s="160"/>
      <c r="BB108" s="159"/>
      <c r="BC108" s="159"/>
      <c r="BD108" s="160"/>
      <c r="BE108" s="159"/>
      <c r="BF108" s="159"/>
      <c r="BG108" s="160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6"/>
      <c r="BT108" s="159"/>
      <c r="DD108" s="87"/>
      <c r="DE108" s="88"/>
      <c r="DF108" s="88"/>
      <c r="DG108" s="88"/>
      <c r="DH108" s="88"/>
      <c r="DI108" s="88"/>
      <c r="DJ108" s="88"/>
      <c r="DK108" s="87"/>
    </row>
    <row r="109" spans="1:115" s="9" customFormat="1" ht="15" customHeight="1" thickBot="1" thickTop="1">
      <c r="A109" s="102">
        <v>0.3958333333333333</v>
      </c>
      <c r="B109" s="35">
        <v>202</v>
      </c>
      <c r="C109" s="36" t="s">
        <v>98</v>
      </c>
      <c r="D109" s="37">
        <f>L104</f>
        <v>22</v>
      </c>
      <c r="E109" s="59" t="str">
        <f>M104</f>
        <v>Qviding FIF Vit</v>
      </c>
      <c r="F109" s="37">
        <f>L105</f>
        <v>23</v>
      </c>
      <c r="G109" s="59" t="str">
        <f>M105</f>
        <v>Sjömarkens IF 1</v>
      </c>
      <c r="H109" s="69">
        <v>0</v>
      </c>
      <c r="I109" s="97" t="s">
        <v>17</v>
      </c>
      <c r="J109" s="47">
        <v>0</v>
      </c>
      <c r="K109" s="30"/>
      <c r="L109" s="108" t="s">
        <v>13</v>
      </c>
      <c r="M109" s="202" t="s">
        <v>25</v>
      </c>
      <c r="N109" s="278">
        <f>L110</f>
        <v>26</v>
      </c>
      <c r="O109" s="282"/>
      <c r="P109" s="283"/>
      <c r="Q109" s="278">
        <f>L111</f>
        <v>27</v>
      </c>
      <c r="R109" s="282"/>
      <c r="S109" s="283"/>
      <c r="T109" s="278">
        <f>L112</f>
        <v>28</v>
      </c>
      <c r="U109" s="282"/>
      <c r="V109" s="283"/>
      <c r="W109" s="278">
        <f>L113</f>
        <v>29</v>
      </c>
      <c r="X109" s="282"/>
      <c r="Y109" s="283"/>
      <c r="Z109" s="278">
        <f>L114</f>
        <v>30</v>
      </c>
      <c r="AA109" s="282"/>
      <c r="AB109" s="283"/>
      <c r="AC109" s="278" t="s">
        <v>18</v>
      </c>
      <c r="AD109" s="284"/>
      <c r="AE109" s="284"/>
      <c r="AF109" s="284"/>
      <c r="AG109" s="284"/>
      <c r="AH109" s="284"/>
      <c r="AI109" s="285"/>
      <c r="AJ109" s="278" t="s">
        <v>15</v>
      </c>
      <c r="AK109" s="279"/>
      <c r="AL109" s="280"/>
      <c r="AM109" s="106" t="s">
        <v>16</v>
      </c>
      <c r="AR109" s="145"/>
      <c r="AS109" s="148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73"/>
      <c r="BJ109" s="273"/>
      <c r="BK109" s="273"/>
      <c r="BL109" s="273"/>
      <c r="BM109" s="273"/>
      <c r="BN109" s="273"/>
      <c r="BO109" s="273"/>
      <c r="BP109" s="273"/>
      <c r="BQ109" s="274"/>
      <c r="BR109" s="274"/>
      <c r="BS109" s="145"/>
      <c r="BT109" s="145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DD109" s="87"/>
      <c r="DE109" s="88" t="s">
        <v>15</v>
      </c>
      <c r="DF109" s="88" t="s">
        <v>19</v>
      </c>
      <c r="DG109" s="88" t="s">
        <v>20</v>
      </c>
      <c r="DH109" s="88" t="s">
        <v>21</v>
      </c>
      <c r="DI109" s="88" t="s">
        <v>22</v>
      </c>
      <c r="DJ109" s="88" t="s">
        <v>23</v>
      </c>
      <c r="DK109" s="87"/>
    </row>
    <row r="110" spans="1:115" s="9" customFormat="1" ht="15" customHeight="1" thickBot="1" thickTop="1">
      <c r="A110" s="102">
        <v>0.40625</v>
      </c>
      <c r="B110" s="35">
        <v>203</v>
      </c>
      <c r="C110" s="36" t="s">
        <v>98</v>
      </c>
      <c r="D110" s="37">
        <f>L106</f>
        <v>24</v>
      </c>
      <c r="E110" s="59" t="str">
        <f>M106</f>
        <v>Trollhättans FK 2</v>
      </c>
      <c r="F110" s="37">
        <f>L107</f>
        <v>25</v>
      </c>
      <c r="G110" s="59" t="str">
        <f>M107</f>
        <v>Lerums IS Vit</v>
      </c>
      <c r="H110" s="69">
        <v>0</v>
      </c>
      <c r="I110" s="97" t="s">
        <v>17</v>
      </c>
      <c r="J110" s="47">
        <v>0</v>
      </c>
      <c r="K110" s="30"/>
      <c r="L110" s="11">
        <v>26</v>
      </c>
      <c r="M110" s="10" t="s">
        <v>122</v>
      </c>
      <c r="N110" s="80" t="s">
        <v>17</v>
      </c>
      <c r="O110" s="81"/>
      <c r="P110" s="82" t="s">
        <v>17</v>
      </c>
      <c r="Q110" s="79">
        <f>H106</f>
        <v>0</v>
      </c>
      <c r="R110" s="99" t="s">
        <v>17</v>
      </c>
      <c r="S110" s="63">
        <f>J106</f>
        <v>0</v>
      </c>
      <c r="T110" s="79">
        <f>J114</f>
        <v>0</v>
      </c>
      <c r="U110" s="99" t="s">
        <v>17</v>
      </c>
      <c r="V110" s="63">
        <f>H114</f>
        <v>0</v>
      </c>
      <c r="W110" s="79">
        <f>H117</f>
        <v>0</v>
      </c>
      <c r="X110" s="99" t="s">
        <v>17</v>
      </c>
      <c r="Y110" s="63">
        <f>J117</f>
        <v>0</v>
      </c>
      <c r="Z110" s="79">
        <f>J108</f>
        <v>0</v>
      </c>
      <c r="AA110" s="99" t="s">
        <v>17</v>
      </c>
      <c r="AB110" s="63">
        <f>H108</f>
        <v>0</v>
      </c>
      <c r="AC110" s="275"/>
      <c r="AD110" s="38">
        <f>SUM(Q110,T110,W110,Z110)</f>
        <v>0</v>
      </c>
      <c r="AE110" s="27" t="s">
        <v>17</v>
      </c>
      <c r="AF110" s="60">
        <f>SUM(S110,V110,Y110,AB110)</f>
        <v>0</v>
      </c>
      <c r="AG110" s="275"/>
      <c r="AH110" s="38">
        <f>AD110-AF110</f>
        <v>0</v>
      </c>
      <c r="AI110" s="275"/>
      <c r="AJ110" s="275"/>
      <c r="AK110" s="37">
        <f>SUM(DF110:DJ110)</f>
        <v>4</v>
      </c>
      <c r="AL110" s="275"/>
      <c r="AM110" s="12"/>
      <c r="AR110" s="149"/>
      <c r="AS110" s="150"/>
      <c r="AT110" s="271"/>
      <c r="AU110" s="272"/>
      <c r="AV110" s="272"/>
      <c r="AW110" s="151"/>
      <c r="AX110" s="152"/>
      <c r="AY110" s="153"/>
      <c r="AZ110" s="151"/>
      <c r="BA110" s="152"/>
      <c r="BB110" s="153"/>
      <c r="BC110" s="151"/>
      <c r="BD110" s="152"/>
      <c r="BE110" s="153"/>
      <c r="BF110" s="151"/>
      <c r="BG110" s="152"/>
      <c r="BH110" s="153"/>
      <c r="BI110" s="268"/>
      <c r="BJ110" s="155"/>
      <c r="BK110" s="156"/>
      <c r="BL110" s="157"/>
      <c r="BM110" s="268"/>
      <c r="BN110" s="155"/>
      <c r="BO110" s="268"/>
      <c r="BP110" s="269"/>
      <c r="BQ110" s="149"/>
      <c r="BR110" s="269"/>
      <c r="BS110" s="149"/>
      <c r="BT110" s="158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DD110" s="87"/>
      <c r="DE110" s="87"/>
      <c r="DF110" s="88">
        <f>IF(N110="-",0,IF(N110&gt;P110,3,IF(N110=P110,1,0)))</f>
        <v>0</v>
      </c>
      <c r="DG110" s="88">
        <f>IF(Q110="-",0,IF(Q110&gt;S110,3,IF(Q110=S110,1,0)))</f>
        <v>1</v>
      </c>
      <c r="DH110" s="88">
        <f>IF(T110="-",0,IF(T110&gt;V110,3,IF(T110=V110,1,0)))</f>
        <v>1</v>
      </c>
      <c r="DI110" s="88">
        <f>IF(W110="-",0,IF(W110&gt;Y110,3,IF(W110=Y110,1,0)))</f>
        <v>1</v>
      </c>
      <c r="DJ110" s="88">
        <f>IF(Z110="-",0,IF(Z110&gt;AB110,3,IF(Z110=AB110,1,0)))</f>
        <v>1</v>
      </c>
      <c r="DK110" s="87"/>
    </row>
    <row r="111" spans="1:115" s="9" customFormat="1" ht="15" customHeight="1" thickBot="1" thickTop="1">
      <c r="A111" s="102">
        <v>0.4166666666666667</v>
      </c>
      <c r="B111" s="35">
        <v>204</v>
      </c>
      <c r="C111" s="36" t="s">
        <v>98</v>
      </c>
      <c r="D111" s="37">
        <f>L105</f>
        <v>23</v>
      </c>
      <c r="E111" s="59" t="str">
        <f>M105</f>
        <v>Sjömarkens IF 1</v>
      </c>
      <c r="F111" s="37">
        <f>L103</f>
        <v>21</v>
      </c>
      <c r="G111" s="59" t="str">
        <f>M103</f>
        <v>Alingsås IF Vit</v>
      </c>
      <c r="H111" s="69">
        <v>0</v>
      </c>
      <c r="I111" s="97" t="s">
        <v>17</v>
      </c>
      <c r="J111" s="47">
        <v>0</v>
      </c>
      <c r="K111" s="30"/>
      <c r="L111" s="11">
        <v>27</v>
      </c>
      <c r="M111" s="10" t="s">
        <v>123</v>
      </c>
      <c r="N111" s="79">
        <f>J106</f>
        <v>0</v>
      </c>
      <c r="O111" s="99" t="s">
        <v>17</v>
      </c>
      <c r="P111" s="63">
        <f>H106</f>
        <v>0</v>
      </c>
      <c r="Q111" s="80" t="s">
        <v>17</v>
      </c>
      <c r="R111" s="81"/>
      <c r="S111" s="82" t="s">
        <v>17</v>
      </c>
      <c r="T111" s="79">
        <f>H112</f>
        <v>0</v>
      </c>
      <c r="U111" s="99" t="s">
        <v>17</v>
      </c>
      <c r="V111" s="63">
        <f>J112</f>
        <v>0</v>
      </c>
      <c r="W111" s="79">
        <f>J121</f>
        <v>0</v>
      </c>
      <c r="X111" s="99" t="s">
        <v>17</v>
      </c>
      <c r="Y111" s="63">
        <f>H121</f>
        <v>0</v>
      </c>
      <c r="Z111" s="79">
        <f>H118</f>
        <v>0</v>
      </c>
      <c r="AA111" s="99" t="s">
        <v>17</v>
      </c>
      <c r="AB111" s="63">
        <f>J118</f>
        <v>0</v>
      </c>
      <c r="AC111" s="276"/>
      <c r="AD111" s="58">
        <f>SUM(N111,T111,W111,Z111)</f>
        <v>0</v>
      </c>
      <c r="AE111" s="27" t="s">
        <v>17</v>
      </c>
      <c r="AF111" s="59">
        <f>SUM(P111,V111,Y111,AB111)</f>
        <v>0</v>
      </c>
      <c r="AG111" s="276"/>
      <c r="AH111" s="38">
        <f>AD111-AF111</f>
        <v>0</v>
      </c>
      <c r="AI111" s="276"/>
      <c r="AJ111" s="276"/>
      <c r="AK111" s="37">
        <f>SUM(DF111:DJ111)</f>
        <v>4</v>
      </c>
      <c r="AL111" s="276"/>
      <c r="AM111" s="12"/>
      <c r="AR111" s="149"/>
      <c r="AS111" s="150"/>
      <c r="AT111" s="151"/>
      <c r="AU111" s="149"/>
      <c r="AV111" s="153"/>
      <c r="AW111" s="271"/>
      <c r="AX111" s="272"/>
      <c r="AY111" s="272"/>
      <c r="AZ111" s="151"/>
      <c r="BA111" s="152"/>
      <c r="BB111" s="153"/>
      <c r="BC111" s="151"/>
      <c r="BD111" s="152"/>
      <c r="BE111" s="153"/>
      <c r="BF111" s="151"/>
      <c r="BG111" s="152"/>
      <c r="BH111" s="153"/>
      <c r="BI111" s="268"/>
      <c r="BJ111" s="155"/>
      <c r="BK111" s="156"/>
      <c r="BL111" s="157"/>
      <c r="BM111" s="268"/>
      <c r="BN111" s="155"/>
      <c r="BO111" s="268"/>
      <c r="BP111" s="270"/>
      <c r="BQ111" s="149"/>
      <c r="BR111" s="270"/>
      <c r="BS111" s="149"/>
      <c r="BT111" s="158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DD111" s="87"/>
      <c r="DE111" s="87"/>
      <c r="DF111" s="88">
        <f>IF(N111="-",0,IF(N111&gt;P111,3,IF(N111=P111,1,0)))</f>
        <v>1</v>
      </c>
      <c r="DG111" s="88">
        <f>IF(Q111="-",0,IF(Q111&gt;S111,3,IF(Q111=S111,1,0)))</f>
        <v>0</v>
      </c>
      <c r="DH111" s="88">
        <f>IF(T111="-",0,IF(T111&gt;V111,3,IF(T111=V111,1,0)))</f>
        <v>1</v>
      </c>
      <c r="DI111" s="88">
        <f>IF(W111="-",0,IF(W111&gt;Y111,3,IF(W111=Y111,1,0)))</f>
        <v>1</v>
      </c>
      <c r="DJ111" s="88">
        <f>IF(Z111="-",0,IF(Z111&gt;AB111,3,IF(Z111=AB111,1,0)))</f>
        <v>1</v>
      </c>
      <c r="DK111" s="87"/>
    </row>
    <row r="112" spans="1:115" s="9" customFormat="1" ht="15" customHeight="1" thickBot="1" thickTop="1">
      <c r="A112" s="102">
        <v>0.4270833333333333</v>
      </c>
      <c r="B112" s="35">
        <v>205</v>
      </c>
      <c r="C112" s="36" t="s">
        <v>99</v>
      </c>
      <c r="D112" s="37">
        <f>L111</f>
        <v>27</v>
      </c>
      <c r="E112" s="59" t="str">
        <f>M111</f>
        <v>Sjömarkens IF 2</v>
      </c>
      <c r="F112" s="37">
        <f>L112</f>
        <v>28</v>
      </c>
      <c r="G112" s="59" t="str">
        <f>M112</f>
        <v>Trollhättans FK 1</v>
      </c>
      <c r="H112" s="69">
        <v>0</v>
      </c>
      <c r="I112" s="97" t="s">
        <v>17</v>
      </c>
      <c r="J112" s="47">
        <v>0</v>
      </c>
      <c r="K112" s="30"/>
      <c r="L112" s="11">
        <v>28</v>
      </c>
      <c r="M112" s="10" t="s">
        <v>124</v>
      </c>
      <c r="N112" s="79">
        <f>H114</f>
        <v>0</v>
      </c>
      <c r="O112" s="99" t="s">
        <v>17</v>
      </c>
      <c r="P112" s="63">
        <f>J114</f>
        <v>0</v>
      </c>
      <c r="Q112" s="79">
        <f>J112</f>
        <v>0</v>
      </c>
      <c r="R112" s="99" t="s">
        <v>17</v>
      </c>
      <c r="S112" s="63">
        <f>H112</f>
        <v>0</v>
      </c>
      <c r="T112" s="80" t="s">
        <v>17</v>
      </c>
      <c r="U112" s="81"/>
      <c r="V112" s="82" t="s">
        <v>17</v>
      </c>
      <c r="W112" s="79">
        <f>H107</f>
        <v>0</v>
      </c>
      <c r="X112" s="99" t="s">
        <v>17</v>
      </c>
      <c r="Y112" s="63">
        <f>J107</f>
        <v>0</v>
      </c>
      <c r="Z112" s="79">
        <f>J122</f>
        <v>0</v>
      </c>
      <c r="AA112" s="99" t="s">
        <v>17</v>
      </c>
      <c r="AB112" s="63">
        <f>H122</f>
        <v>0</v>
      </c>
      <c r="AC112" s="276"/>
      <c r="AD112" s="58">
        <f>SUM(N112,Q112,W112,Z112)</f>
        <v>0</v>
      </c>
      <c r="AE112" s="27" t="s">
        <v>17</v>
      </c>
      <c r="AF112" s="59">
        <f>SUM(P112,S112,Y112,AB112)</f>
        <v>0</v>
      </c>
      <c r="AG112" s="276"/>
      <c r="AH112" s="38">
        <f>AD112-AF112</f>
        <v>0</v>
      </c>
      <c r="AI112" s="276"/>
      <c r="AJ112" s="276"/>
      <c r="AK112" s="37">
        <f>SUM(DF112:DJ112)</f>
        <v>4</v>
      </c>
      <c r="AL112" s="276"/>
      <c r="AM112" s="12"/>
      <c r="AR112" s="149"/>
      <c r="AS112" s="150"/>
      <c r="AT112" s="151"/>
      <c r="AU112" s="149"/>
      <c r="AV112" s="153"/>
      <c r="AW112" s="151"/>
      <c r="AX112" s="152"/>
      <c r="AY112" s="153"/>
      <c r="AZ112" s="271"/>
      <c r="BA112" s="272"/>
      <c r="BB112" s="272"/>
      <c r="BC112" s="151"/>
      <c r="BD112" s="152"/>
      <c r="BE112" s="153"/>
      <c r="BF112" s="151"/>
      <c r="BG112" s="152"/>
      <c r="BH112" s="153"/>
      <c r="BI112" s="268"/>
      <c r="BJ112" s="155"/>
      <c r="BK112" s="156"/>
      <c r="BL112" s="157"/>
      <c r="BM112" s="268"/>
      <c r="BN112" s="155"/>
      <c r="BO112" s="268"/>
      <c r="BP112" s="270"/>
      <c r="BQ112" s="149"/>
      <c r="BR112" s="270"/>
      <c r="BS112" s="149"/>
      <c r="BT112" s="158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DD112" s="87"/>
      <c r="DE112" s="87"/>
      <c r="DF112" s="88">
        <f>IF(N112="-",0,IF(N112&gt;P112,3,IF(N112=P112,1,0)))</f>
        <v>1</v>
      </c>
      <c r="DG112" s="88">
        <f>IF(Q112="-",0,IF(Q112&gt;S112,3,IF(Q112=S112,1,0)))</f>
        <v>1</v>
      </c>
      <c r="DH112" s="88">
        <f>IF(T112="-",0,IF(T112&gt;V112,3,IF(T112=V112,1,0)))</f>
        <v>0</v>
      </c>
      <c r="DI112" s="88">
        <f>IF(W112="-",0,IF(W112&gt;Y112,3,IF(W112=Y112,1,0)))</f>
        <v>1</v>
      </c>
      <c r="DJ112" s="88">
        <f>IF(Z112="-",0,IF(Z112&gt;AB112,3,IF(Z112=AB112,1,0)))</f>
        <v>1</v>
      </c>
      <c r="DK112" s="87"/>
    </row>
    <row r="113" spans="1:115" s="9" customFormat="1" ht="15" customHeight="1" thickBot="1" thickTop="1">
      <c r="A113" s="102">
        <v>0.4375</v>
      </c>
      <c r="B113" s="35">
        <v>206</v>
      </c>
      <c r="C113" s="36" t="s">
        <v>99</v>
      </c>
      <c r="D113" s="37">
        <f>L113</f>
        <v>29</v>
      </c>
      <c r="E113" s="59" t="str">
        <f>M113</f>
        <v>Qviding FIF Svart</v>
      </c>
      <c r="F113" s="37">
        <f>L114</f>
        <v>30</v>
      </c>
      <c r="G113" s="59" t="str">
        <f>M114</f>
        <v>Alingsås IF Grön</v>
      </c>
      <c r="H113" s="69">
        <v>0</v>
      </c>
      <c r="I113" s="97" t="s">
        <v>17</v>
      </c>
      <c r="J113" s="47">
        <v>0</v>
      </c>
      <c r="K113" s="30"/>
      <c r="L113" s="11">
        <v>29</v>
      </c>
      <c r="M113" s="10" t="s">
        <v>91</v>
      </c>
      <c r="N113" s="79">
        <f>J117</f>
        <v>0</v>
      </c>
      <c r="O113" s="99" t="s">
        <v>17</v>
      </c>
      <c r="P113" s="63">
        <f>H117</f>
        <v>0</v>
      </c>
      <c r="Q113" s="79">
        <f>H121</f>
        <v>0</v>
      </c>
      <c r="R113" s="99" t="s">
        <v>17</v>
      </c>
      <c r="S113" s="63">
        <f>J121</f>
        <v>0</v>
      </c>
      <c r="T113" s="79">
        <f>J107</f>
        <v>0</v>
      </c>
      <c r="U113" s="99" t="s">
        <v>17</v>
      </c>
      <c r="V113" s="63">
        <f>H107</f>
        <v>0</v>
      </c>
      <c r="W113" s="80" t="s">
        <v>17</v>
      </c>
      <c r="X113" s="81"/>
      <c r="Y113" s="82" t="s">
        <v>17</v>
      </c>
      <c r="Z113" s="79">
        <f>H113</f>
        <v>0</v>
      </c>
      <c r="AA113" s="99" t="s">
        <v>17</v>
      </c>
      <c r="AB113" s="63">
        <f>J113</f>
        <v>0</v>
      </c>
      <c r="AC113" s="276"/>
      <c r="AD113" s="58">
        <f>SUM(N113,Q113,T113,Z113)</f>
        <v>0</v>
      </c>
      <c r="AE113" s="27" t="s">
        <v>17</v>
      </c>
      <c r="AF113" s="59">
        <f>SUM(P113,S113,V113,AB113)</f>
        <v>0</v>
      </c>
      <c r="AG113" s="276"/>
      <c r="AH113" s="38">
        <f>AD113-AF113</f>
        <v>0</v>
      </c>
      <c r="AI113" s="276"/>
      <c r="AJ113" s="276"/>
      <c r="AK113" s="37">
        <f>SUM(DF113:DJ113)</f>
        <v>4</v>
      </c>
      <c r="AL113" s="276"/>
      <c r="AM113" s="12"/>
      <c r="AR113" s="149"/>
      <c r="AS113" s="150"/>
      <c r="AT113" s="151"/>
      <c r="AU113" s="149"/>
      <c r="AV113" s="153"/>
      <c r="AW113" s="151"/>
      <c r="AX113" s="152"/>
      <c r="AY113" s="153"/>
      <c r="AZ113" s="151"/>
      <c r="BA113" s="152"/>
      <c r="BB113" s="153"/>
      <c r="BC113" s="271"/>
      <c r="BD113" s="272"/>
      <c r="BE113" s="272"/>
      <c r="BF113" s="151"/>
      <c r="BG113" s="152"/>
      <c r="BH113" s="153"/>
      <c r="BI113" s="268"/>
      <c r="BJ113" s="155"/>
      <c r="BK113" s="156"/>
      <c r="BL113" s="157"/>
      <c r="BM113" s="268"/>
      <c r="BN113" s="155"/>
      <c r="BO113" s="268"/>
      <c r="BP113" s="270"/>
      <c r="BQ113" s="149"/>
      <c r="BR113" s="270"/>
      <c r="BS113" s="149"/>
      <c r="BT113" s="158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DD113" s="87"/>
      <c r="DE113" s="87"/>
      <c r="DF113" s="88">
        <f>IF(N113="-",0,IF(N113&gt;P113,3,IF(N113=P113,1,0)))</f>
        <v>1</v>
      </c>
      <c r="DG113" s="88">
        <f>IF(Q113="-",0,IF(Q113&gt;S113,3,IF(Q113=S113,1,0)))</f>
        <v>1</v>
      </c>
      <c r="DH113" s="88">
        <f>IF(T113="-",0,IF(T113&gt;V113,3,IF(T113=V113,1,0)))</f>
        <v>1</v>
      </c>
      <c r="DI113" s="88">
        <f>IF(W113="-",0,IF(W113&gt;Y113,3,IF(W113=Y113,1,0)))</f>
        <v>0</v>
      </c>
      <c r="DJ113" s="88">
        <f>IF(Z113="-",0,IF(Z113&gt;AB113,3,IF(Z113=AB113,1,0)))</f>
        <v>1</v>
      </c>
      <c r="DK113" s="87"/>
    </row>
    <row r="114" spans="1:115" s="9" customFormat="1" ht="15" customHeight="1" thickBot="1" thickTop="1">
      <c r="A114" s="102">
        <v>0.4479166666666667</v>
      </c>
      <c r="B114" s="35">
        <v>207</v>
      </c>
      <c r="C114" s="36" t="s">
        <v>99</v>
      </c>
      <c r="D114" s="37">
        <f>L112</f>
        <v>28</v>
      </c>
      <c r="E114" s="59" t="str">
        <f>M112</f>
        <v>Trollhättans FK 1</v>
      </c>
      <c r="F114" s="37">
        <f>L110</f>
        <v>26</v>
      </c>
      <c r="G114" s="59" t="str">
        <f>M110</f>
        <v>Lerums IS Lila</v>
      </c>
      <c r="H114" s="69">
        <v>0</v>
      </c>
      <c r="I114" s="97" t="s">
        <v>17</v>
      </c>
      <c r="J114" s="47">
        <v>0</v>
      </c>
      <c r="K114" s="30"/>
      <c r="L114" s="12">
        <v>30</v>
      </c>
      <c r="M114" s="10" t="s">
        <v>125</v>
      </c>
      <c r="N114" s="79">
        <f>H108</f>
        <v>0</v>
      </c>
      <c r="O114" s="99" t="s">
        <v>17</v>
      </c>
      <c r="P114" s="63">
        <f>J108</f>
        <v>0</v>
      </c>
      <c r="Q114" s="79">
        <f>J118</f>
        <v>0</v>
      </c>
      <c r="R114" s="99" t="s">
        <v>17</v>
      </c>
      <c r="S114" s="63">
        <f>H118</f>
        <v>0</v>
      </c>
      <c r="T114" s="79">
        <f>H122</f>
        <v>0</v>
      </c>
      <c r="U114" s="99" t="s">
        <v>17</v>
      </c>
      <c r="V114" s="63">
        <f>J122</f>
        <v>0</v>
      </c>
      <c r="W114" s="79">
        <f>J113</f>
        <v>0</v>
      </c>
      <c r="X114" s="99" t="s">
        <v>17</v>
      </c>
      <c r="Y114" s="63">
        <f>H113</f>
        <v>0</v>
      </c>
      <c r="Z114" s="80" t="s">
        <v>17</v>
      </c>
      <c r="AA114" s="81"/>
      <c r="AB114" s="98" t="s">
        <v>17</v>
      </c>
      <c r="AC114" s="277"/>
      <c r="AD114" s="58">
        <f>SUM(N114,Q114,T114,W114)</f>
        <v>0</v>
      </c>
      <c r="AE114" s="27" t="s">
        <v>17</v>
      </c>
      <c r="AF114" s="59">
        <f>SUM(P114,S114,V114,Y114)</f>
        <v>0</v>
      </c>
      <c r="AG114" s="277"/>
      <c r="AH114" s="38">
        <f>AD114-AF114</f>
        <v>0</v>
      </c>
      <c r="AI114" s="277"/>
      <c r="AJ114" s="277"/>
      <c r="AK114" s="37">
        <f>SUM(DF114:DJ114)</f>
        <v>4</v>
      </c>
      <c r="AL114" s="277"/>
      <c r="AM114" s="12"/>
      <c r="AR114" s="149"/>
      <c r="AS114" s="150"/>
      <c r="AT114" s="151"/>
      <c r="AU114" s="149"/>
      <c r="AV114" s="153"/>
      <c r="AW114" s="151"/>
      <c r="AX114" s="152"/>
      <c r="AY114" s="153"/>
      <c r="AZ114" s="151"/>
      <c r="BA114" s="152"/>
      <c r="BB114" s="153"/>
      <c r="BC114" s="151"/>
      <c r="BD114" s="152"/>
      <c r="BE114" s="153"/>
      <c r="BF114" s="271"/>
      <c r="BG114" s="272"/>
      <c r="BH114" s="272"/>
      <c r="BI114" s="268"/>
      <c r="BJ114" s="155"/>
      <c r="BK114" s="156"/>
      <c r="BL114" s="157"/>
      <c r="BM114" s="268"/>
      <c r="BN114" s="155"/>
      <c r="BO114" s="268"/>
      <c r="BP114" s="270"/>
      <c r="BQ114" s="149"/>
      <c r="BR114" s="270"/>
      <c r="BS114" s="149"/>
      <c r="BT114" s="15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DD114" s="87"/>
      <c r="DE114" s="87"/>
      <c r="DF114" s="88">
        <f>IF(N114="-",0,IF(N114&gt;P114,3,IF(N114=P114,1,0)))</f>
        <v>1</v>
      </c>
      <c r="DG114" s="88">
        <f>IF(Q114="-",0,IF(Q114&gt;S114,3,IF(Q114=S114,1,0)))</f>
        <v>1</v>
      </c>
      <c r="DH114" s="88">
        <f>IF(T114="-",0,IF(T114&gt;V114,3,IF(T114=V114,1,0)))</f>
        <v>1</v>
      </c>
      <c r="DI114" s="88">
        <f>IF(W114="-",0,IF(W114&gt;Y114,3,IF(W114=Y114,1,0)))</f>
        <v>1</v>
      </c>
      <c r="DJ114" s="88">
        <f>IF(Z114="-",0,IF(Z114&gt;AB114,3,IF(Z114=AB114,1,0)))</f>
        <v>0</v>
      </c>
      <c r="DK114" s="87"/>
    </row>
    <row r="115" spans="1:115" s="9" customFormat="1" ht="15" customHeight="1" thickBot="1" thickTop="1">
      <c r="A115" s="102">
        <v>0.4583333333333333</v>
      </c>
      <c r="B115" s="35">
        <v>208</v>
      </c>
      <c r="C115" s="36" t="s">
        <v>98</v>
      </c>
      <c r="D115" s="37">
        <f>L103</f>
        <v>21</v>
      </c>
      <c r="E115" s="59" t="str">
        <f>M103</f>
        <v>Alingsås IF Vit</v>
      </c>
      <c r="F115" s="37">
        <f>L106</f>
        <v>24</v>
      </c>
      <c r="G115" s="59" t="str">
        <f>M106</f>
        <v>Trollhättans FK 2</v>
      </c>
      <c r="H115" s="69">
        <v>0</v>
      </c>
      <c r="I115" s="97" t="s">
        <v>17</v>
      </c>
      <c r="J115" s="47">
        <v>0</v>
      </c>
      <c r="K115" s="30"/>
      <c r="N115" s="29"/>
      <c r="O115" s="23"/>
      <c r="P115" s="8"/>
      <c r="Q115" s="29"/>
      <c r="R115" s="23"/>
      <c r="S115" s="8"/>
      <c r="T115" s="29"/>
      <c r="U115" s="23"/>
      <c r="V115" s="8"/>
      <c r="W115" s="29"/>
      <c r="X115" s="23"/>
      <c r="Y115" s="8"/>
      <c r="Z115" s="29"/>
      <c r="AA115" s="23"/>
      <c r="AB115" s="8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R115" s="159"/>
      <c r="AS115" s="159"/>
      <c r="AT115" s="159"/>
      <c r="AU115" s="159"/>
      <c r="AV115" s="159"/>
      <c r="AW115" s="159"/>
      <c r="AX115" s="160"/>
      <c r="AY115" s="159"/>
      <c r="AZ115" s="159"/>
      <c r="BA115" s="160"/>
      <c r="BB115" s="159"/>
      <c r="BC115" s="159"/>
      <c r="BD115" s="160"/>
      <c r="BE115" s="159"/>
      <c r="BF115" s="159"/>
      <c r="BG115" s="160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6"/>
      <c r="BT115" s="159"/>
      <c r="DD115" s="87"/>
      <c r="DE115" s="88"/>
      <c r="DF115" s="88"/>
      <c r="DG115" s="88"/>
      <c r="DH115" s="88"/>
      <c r="DI115" s="88"/>
      <c r="DJ115" s="88"/>
      <c r="DK115" s="87"/>
    </row>
    <row r="116" spans="1:115" s="9" customFormat="1" ht="15" customHeight="1" thickBot="1" thickTop="1">
      <c r="A116" s="102">
        <v>0.46875</v>
      </c>
      <c r="B116" s="35">
        <v>209</v>
      </c>
      <c r="C116" s="36" t="s">
        <v>98</v>
      </c>
      <c r="D116" s="37">
        <f>L104</f>
        <v>22</v>
      </c>
      <c r="E116" s="59" t="str">
        <f>M104</f>
        <v>Qviding FIF Vit</v>
      </c>
      <c r="F116" s="37">
        <f>L107</f>
        <v>25</v>
      </c>
      <c r="G116" s="59" t="str">
        <f>M107</f>
        <v>Lerums IS Vit</v>
      </c>
      <c r="H116" s="69">
        <v>0</v>
      </c>
      <c r="I116" s="97" t="s">
        <v>17</v>
      </c>
      <c r="J116" s="47">
        <v>0</v>
      </c>
      <c r="K116" s="30"/>
      <c r="N116" s="29"/>
      <c r="O116" s="23"/>
      <c r="P116" s="8"/>
      <c r="Q116" s="29"/>
      <c r="R116" s="23"/>
      <c r="S116" s="8"/>
      <c r="T116" s="29"/>
      <c r="U116" s="23"/>
      <c r="V116" s="8"/>
      <c r="W116" s="29"/>
      <c r="X116" s="23"/>
      <c r="Y116" s="8"/>
      <c r="Z116" s="29"/>
      <c r="AA116" s="23"/>
      <c r="AB116" s="8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R116" s="159"/>
      <c r="AS116" s="159"/>
      <c r="AT116" s="159"/>
      <c r="AU116" s="159"/>
      <c r="AV116" s="159"/>
      <c r="AW116" s="159"/>
      <c r="AX116" s="160"/>
      <c r="AY116" s="159"/>
      <c r="AZ116" s="159"/>
      <c r="BA116" s="160"/>
      <c r="BB116" s="159"/>
      <c r="BC116" s="159"/>
      <c r="BD116" s="160"/>
      <c r="BE116" s="159"/>
      <c r="BF116" s="159"/>
      <c r="BG116" s="160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6"/>
      <c r="BT116" s="159"/>
      <c r="DD116" s="87"/>
      <c r="DE116" s="88"/>
      <c r="DF116" s="88"/>
      <c r="DG116" s="88"/>
      <c r="DH116" s="88"/>
      <c r="DI116" s="88"/>
      <c r="DJ116" s="88"/>
      <c r="DK116" s="87"/>
    </row>
    <row r="117" spans="1:115" s="9" customFormat="1" ht="15" customHeight="1" thickBot="1" thickTop="1">
      <c r="A117" s="102">
        <v>0.4791666666666667</v>
      </c>
      <c r="B117" s="35">
        <v>210</v>
      </c>
      <c r="C117" s="36" t="s">
        <v>99</v>
      </c>
      <c r="D117" s="37">
        <f>L110</f>
        <v>26</v>
      </c>
      <c r="E117" s="59" t="str">
        <f>M110</f>
        <v>Lerums IS Lila</v>
      </c>
      <c r="F117" s="37">
        <f>L113</f>
        <v>29</v>
      </c>
      <c r="G117" s="59" t="str">
        <f>M113</f>
        <v>Qviding FIF Svart</v>
      </c>
      <c r="H117" s="69">
        <v>0</v>
      </c>
      <c r="I117" s="97" t="s">
        <v>17</v>
      </c>
      <c r="J117" s="47">
        <v>0</v>
      </c>
      <c r="K117" s="30"/>
      <c r="N117" s="29"/>
      <c r="O117" s="23"/>
      <c r="P117" s="8"/>
      <c r="Q117" s="29"/>
      <c r="R117" s="23"/>
      <c r="S117" s="8"/>
      <c r="T117" s="29"/>
      <c r="U117" s="23"/>
      <c r="V117" s="8"/>
      <c r="W117" s="29"/>
      <c r="X117" s="23"/>
      <c r="Y117" s="8"/>
      <c r="Z117" s="29"/>
      <c r="AA117" s="23"/>
      <c r="AB117" s="8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R117" s="159"/>
      <c r="AS117" s="159"/>
      <c r="AT117" s="159"/>
      <c r="AU117" s="159"/>
      <c r="AV117" s="159"/>
      <c r="AW117" s="159"/>
      <c r="AX117" s="160"/>
      <c r="AY117" s="159"/>
      <c r="AZ117" s="159"/>
      <c r="BA117" s="160"/>
      <c r="BB117" s="159"/>
      <c r="BC117" s="159"/>
      <c r="BD117" s="160"/>
      <c r="BE117" s="159"/>
      <c r="BF117" s="159"/>
      <c r="BG117" s="160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6"/>
      <c r="BT117" s="159"/>
      <c r="DD117" s="87"/>
      <c r="DE117" s="88"/>
      <c r="DF117" s="88"/>
      <c r="DG117" s="88"/>
      <c r="DH117" s="88"/>
      <c r="DI117" s="88"/>
      <c r="DJ117" s="88"/>
      <c r="DK117" s="87"/>
    </row>
    <row r="118" spans="1:115" s="6" customFormat="1" ht="15" customHeight="1" thickBot="1" thickTop="1">
      <c r="A118" s="102">
        <v>0.4895833333333333</v>
      </c>
      <c r="B118" s="35">
        <v>211</v>
      </c>
      <c r="C118" s="36" t="s">
        <v>99</v>
      </c>
      <c r="D118" s="37">
        <f>L111</f>
        <v>27</v>
      </c>
      <c r="E118" s="59" t="str">
        <f>M111</f>
        <v>Sjömarkens IF 2</v>
      </c>
      <c r="F118" s="37">
        <f>L114</f>
        <v>30</v>
      </c>
      <c r="G118" s="59" t="str">
        <f>M114</f>
        <v>Alingsås IF Grön</v>
      </c>
      <c r="H118" s="69">
        <v>0</v>
      </c>
      <c r="I118" s="97" t="s">
        <v>17</v>
      </c>
      <c r="J118" s="47">
        <v>0</v>
      </c>
      <c r="K118" s="32"/>
      <c r="L118" s="9"/>
      <c r="M118" s="9"/>
      <c r="N118" s="29"/>
      <c r="O118" s="23"/>
      <c r="P118" s="8"/>
      <c r="Q118" s="29"/>
      <c r="R118" s="23"/>
      <c r="S118" s="8"/>
      <c r="T118" s="29"/>
      <c r="U118" s="23"/>
      <c r="V118" s="8"/>
      <c r="W118" s="29"/>
      <c r="X118" s="23"/>
      <c r="Y118" s="8"/>
      <c r="Z118" s="29"/>
      <c r="AA118" s="23"/>
      <c r="AB118" s="8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9"/>
      <c r="AO118" s="9"/>
      <c r="AP118" s="9"/>
      <c r="AQ118" s="9"/>
      <c r="AR118" s="159"/>
      <c r="AS118" s="159"/>
      <c r="AT118" s="159"/>
      <c r="AU118" s="159"/>
      <c r="AV118" s="159"/>
      <c r="AW118" s="159"/>
      <c r="AX118" s="160"/>
      <c r="AY118" s="159"/>
      <c r="AZ118" s="159"/>
      <c r="BA118" s="160"/>
      <c r="BB118" s="159"/>
      <c r="BC118" s="159"/>
      <c r="BD118" s="160"/>
      <c r="BE118" s="159"/>
      <c r="BF118" s="159"/>
      <c r="BG118" s="160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6"/>
      <c r="BT118" s="15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87"/>
      <c r="DE118" s="88"/>
      <c r="DF118" s="88"/>
      <c r="DG118" s="88"/>
      <c r="DH118" s="88"/>
      <c r="DI118" s="88"/>
      <c r="DJ118" s="88"/>
      <c r="DK118" s="87"/>
    </row>
    <row r="119" spans="1:115" s="6" customFormat="1" ht="15" customHeight="1" thickBot="1" thickTop="1">
      <c r="A119" s="102">
        <v>0.5</v>
      </c>
      <c r="B119" s="35">
        <v>212</v>
      </c>
      <c r="C119" s="36" t="s">
        <v>98</v>
      </c>
      <c r="D119" s="37">
        <f>L106</f>
        <v>24</v>
      </c>
      <c r="E119" s="59" t="str">
        <f>M106</f>
        <v>Trollhättans FK 2</v>
      </c>
      <c r="F119" s="37">
        <f>L104</f>
        <v>22</v>
      </c>
      <c r="G119" s="59" t="str">
        <f>M104</f>
        <v>Qviding FIF Vit</v>
      </c>
      <c r="H119" s="69">
        <v>0</v>
      </c>
      <c r="I119" s="97" t="s">
        <v>17</v>
      </c>
      <c r="J119" s="47">
        <v>0</v>
      </c>
      <c r="K119" s="32"/>
      <c r="L119" s="9"/>
      <c r="M119" s="9"/>
      <c r="N119" s="29"/>
      <c r="O119" s="23"/>
      <c r="P119" s="8"/>
      <c r="Q119" s="29"/>
      <c r="R119" s="23"/>
      <c r="S119" s="8"/>
      <c r="T119" s="29"/>
      <c r="U119" s="23"/>
      <c r="V119" s="8"/>
      <c r="W119" s="29"/>
      <c r="X119" s="23"/>
      <c r="Y119" s="8"/>
      <c r="Z119" s="29"/>
      <c r="AA119" s="23"/>
      <c r="AB119" s="8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9"/>
      <c r="AO119" s="9"/>
      <c r="AP119" s="9"/>
      <c r="AQ119" s="9"/>
      <c r="AR119" s="159"/>
      <c r="AS119" s="159"/>
      <c r="AT119" s="159"/>
      <c r="AU119" s="159"/>
      <c r="AV119" s="159"/>
      <c r="AW119" s="159"/>
      <c r="AX119" s="160"/>
      <c r="AY119" s="159"/>
      <c r="AZ119" s="159"/>
      <c r="BA119" s="160"/>
      <c r="BB119" s="159"/>
      <c r="BC119" s="159"/>
      <c r="BD119" s="160"/>
      <c r="BE119" s="159"/>
      <c r="BF119" s="159"/>
      <c r="BG119" s="160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6"/>
      <c r="BT119" s="15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87"/>
      <c r="DE119" s="88"/>
      <c r="DF119" s="88"/>
      <c r="DG119" s="88"/>
      <c r="DH119" s="88"/>
      <c r="DI119" s="88"/>
      <c r="DJ119" s="88"/>
      <c r="DK119" s="87"/>
    </row>
    <row r="120" spans="1:115" s="6" customFormat="1" ht="15" customHeight="1" thickBot="1" thickTop="1">
      <c r="A120" s="102">
        <v>0.5104166666666666</v>
      </c>
      <c r="B120" s="35">
        <v>213</v>
      </c>
      <c r="C120" s="36" t="s">
        <v>98</v>
      </c>
      <c r="D120" s="37">
        <f>L107</f>
        <v>25</v>
      </c>
      <c r="E120" s="59" t="str">
        <f>M107</f>
        <v>Lerums IS Vit</v>
      </c>
      <c r="F120" s="37">
        <f>L105</f>
        <v>23</v>
      </c>
      <c r="G120" s="59" t="str">
        <f>M105</f>
        <v>Sjömarkens IF 1</v>
      </c>
      <c r="H120" s="69">
        <v>0</v>
      </c>
      <c r="I120" s="97" t="s">
        <v>17</v>
      </c>
      <c r="J120" s="47">
        <v>0</v>
      </c>
      <c r="K120" s="32"/>
      <c r="L120" s="9"/>
      <c r="M120" s="9"/>
      <c r="N120" s="29"/>
      <c r="O120" s="23"/>
      <c r="P120" s="8"/>
      <c r="Q120" s="29"/>
      <c r="R120" s="23"/>
      <c r="S120" s="8"/>
      <c r="T120" s="29"/>
      <c r="U120" s="23"/>
      <c r="V120" s="8"/>
      <c r="W120" s="29"/>
      <c r="X120" s="23"/>
      <c r="Y120" s="8"/>
      <c r="Z120" s="29"/>
      <c r="AA120" s="23"/>
      <c r="AB120" s="8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9"/>
      <c r="AO120" s="9"/>
      <c r="AP120" s="9"/>
      <c r="AQ120" s="9"/>
      <c r="AR120" s="159"/>
      <c r="AS120" s="159"/>
      <c r="AT120" s="159"/>
      <c r="AU120" s="159"/>
      <c r="AV120" s="159"/>
      <c r="AW120" s="159"/>
      <c r="AX120" s="160"/>
      <c r="AY120" s="159"/>
      <c r="AZ120" s="159"/>
      <c r="BA120" s="160"/>
      <c r="BB120" s="159"/>
      <c r="BC120" s="159"/>
      <c r="BD120" s="160"/>
      <c r="BE120" s="159"/>
      <c r="BF120" s="159"/>
      <c r="BG120" s="160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6"/>
      <c r="BT120" s="15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87"/>
      <c r="DE120" s="88"/>
      <c r="DF120" s="88"/>
      <c r="DG120" s="88"/>
      <c r="DH120" s="88"/>
      <c r="DI120" s="88"/>
      <c r="DJ120" s="88"/>
      <c r="DK120" s="87"/>
    </row>
    <row r="121" spans="1:115" s="6" customFormat="1" ht="15" customHeight="1" thickBot="1" thickTop="1">
      <c r="A121" s="102">
        <v>0.5208333333333334</v>
      </c>
      <c r="B121" s="35">
        <v>214</v>
      </c>
      <c r="C121" s="36" t="s">
        <v>99</v>
      </c>
      <c r="D121" s="37">
        <f>L113</f>
        <v>29</v>
      </c>
      <c r="E121" s="59" t="str">
        <f>M113</f>
        <v>Qviding FIF Svart</v>
      </c>
      <c r="F121" s="37">
        <f>L111</f>
        <v>27</v>
      </c>
      <c r="G121" s="59" t="str">
        <f>M111</f>
        <v>Sjömarkens IF 2</v>
      </c>
      <c r="H121" s="69">
        <v>0</v>
      </c>
      <c r="I121" s="97" t="s">
        <v>17</v>
      </c>
      <c r="J121" s="47">
        <v>0</v>
      </c>
      <c r="K121" s="32"/>
      <c r="L121" s="9"/>
      <c r="M121" s="9"/>
      <c r="N121" s="29"/>
      <c r="O121" s="23"/>
      <c r="P121" s="8"/>
      <c r="Q121" s="29"/>
      <c r="R121" s="23"/>
      <c r="S121" s="8"/>
      <c r="T121" s="29"/>
      <c r="U121" s="23"/>
      <c r="V121" s="8"/>
      <c r="W121" s="29"/>
      <c r="X121" s="23"/>
      <c r="Y121" s="8"/>
      <c r="Z121" s="29"/>
      <c r="AA121" s="23"/>
      <c r="AB121" s="8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9"/>
      <c r="AO121" s="9"/>
      <c r="AP121" s="9"/>
      <c r="AQ121" s="9"/>
      <c r="AR121" s="159"/>
      <c r="AS121" s="159"/>
      <c r="AT121" s="159"/>
      <c r="AU121" s="159"/>
      <c r="AV121" s="159"/>
      <c r="AW121" s="159"/>
      <c r="AX121" s="160"/>
      <c r="AY121" s="159"/>
      <c r="AZ121" s="159"/>
      <c r="BA121" s="160"/>
      <c r="BB121" s="159"/>
      <c r="BC121" s="159"/>
      <c r="BD121" s="160"/>
      <c r="BE121" s="159"/>
      <c r="BF121" s="159"/>
      <c r="BG121" s="160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6"/>
      <c r="BT121" s="15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87"/>
      <c r="DE121" s="88"/>
      <c r="DF121" s="88"/>
      <c r="DG121" s="88"/>
      <c r="DH121" s="88"/>
      <c r="DI121" s="88"/>
      <c r="DJ121" s="88"/>
      <c r="DK121" s="87"/>
    </row>
    <row r="122" spans="1:115" s="9" customFormat="1" ht="15" customHeight="1" thickBot="1" thickTop="1">
      <c r="A122" s="102">
        <v>0.53125</v>
      </c>
      <c r="B122" s="35">
        <v>215</v>
      </c>
      <c r="C122" s="36" t="s">
        <v>99</v>
      </c>
      <c r="D122" s="37">
        <f>L114</f>
        <v>30</v>
      </c>
      <c r="E122" s="59" t="str">
        <f>M114</f>
        <v>Alingsås IF Grön</v>
      </c>
      <c r="F122" s="37">
        <f>L112</f>
        <v>28</v>
      </c>
      <c r="G122" s="59" t="str">
        <f>M112</f>
        <v>Trollhättans FK 1</v>
      </c>
      <c r="H122" s="69">
        <v>0</v>
      </c>
      <c r="I122" s="97" t="s">
        <v>17</v>
      </c>
      <c r="J122" s="47">
        <v>0</v>
      </c>
      <c r="K122" s="32"/>
      <c r="N122" s="29"/>
      <c r="O122" s="23"/>
      <c r="P122" s="8"/>
      <c r="Q122" s="29"/>
      <c r="R122" s="23"/>
      <c r="S122" s="8"/>
      <c r="T122" s="29"/>
      <c r="U122" s="23"/>
      <c r="V122" s="8"/>
      <c r="W122" s="29"/>
      <c r="X122" s="23"/>
      <c r="Y122" s="8"/>
      <c r="Z122" s="29"/>
      <c r="AA122" s="23"/>
      <c r="AB122" s="8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R122" s="159"/>
      <c r="AS122" s="159"/>
      <c r="AT122" s="159"/>
      <c r="AU122" s="159"/>
      <c r="AV122" s="159"/>
      <c r="AW122" s="159"/>
      <c r="AX122" s="160"/>
      <c r="AY122" s="159"/>
      <c r="AZ122" s="159"/>
      <c r="BA122" s="160"/>
      <c r="BB122" s="159"/>
      <c r="BC122" s="159"/>
      <c r="BD122" s="160"/>
      <c r="BE122" s="159"/>
      <c r="BF122" s="159"/>
      <c r="BG122" s="160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6"/>
      <c r="BT122" s="159"/>
      <c r="DD122" s="87"/>
      <c r="DE122" s="88"/>
      <c r="DF122" s="88"/>
      <c r="DG122" s="88"/>
      <c r="DH122" s="88"/>
      <c r="DI122" s="88"/>
      <c r="DJ122" s="88"/>
      <c r="DK122" s="87"/>
    </row>
    <row r="123" spans="11:68" ht="15" customHeight="1" thickTop="1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1:68" ht="15" customHeight="1" thickBot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ht="15" customHeight="1" thickBot="1" thickTop="1">
      <c r="A125" s="13"/>
      <c r="B125" s="22"/>
      <c r="C125" s="44"/>
      <c r="D125" s="15"/>
      <c r="E125" s="242" t="s">
        <v>84</v>
      </c>
      <c r="F125" s="243"/>
      <c r="G125" s="244"/>
      <c r="H125" s="70"/>
      <c r="I125" s="30"/>
      <c r="J125" s="3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ht="15" customHeight="1" thickBot="1" thickTop="1">
      <c r="A126" s="10" t="s">
        <v>14</v>
      </c>
      <c r="B126" s="35" t="s">
        <v>10</v>
      </c>
      <c r="C126" s="36" t="s">
        <v>24</v>
      </c>
      <c r="D126" s="27" t="s">
        <v>13</v>
      </c>
      <c r="E126" s="27" t="s">
        <v>11</v>
      </c>
      <c r="F126" s="27" t="s">
        <v>13</v>
      </c>
      <c r="G126" s="27" t="s">
        <v>11</v>
      </c>
      <c r="H126" s="234" t="s">
        <v>5</v>
      </c>
      <c r="I126" s="234"/>
      <c r="J126" s="23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ht="15" customHeight="1" thickBot="1" thickTop="1">
      <c r="A127" s="45">
        <v>0.545138888888889</v>
      </c>
      <c r="B127" s="35">
        <v>216</v>
      </c>
      <c r="C127" s="68" t="s">
        <v>59</v>
      </c>
      <c r="D127" s="235" t="s">
        <v>43</v>
      </c>
      <c r="E127" s="236"/>
      <c r="F127" s="235" t="s">
        <v>42</v>
      </c>
      <c r="G127" s="227"/>
      <c r="H127" s="38"/>
      <c r="I127" s="97" t="s">
        <v>17</v>
      </c>
      <c r="J127" s="6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ht="15" customHeight="1" thickBot="1" thickTop="1">
      <c r="A128" s="10"/>
      <c r="B128" s="35"/>
      <c r="C128" s="36"/>
      <c r="D128" s="226"/>
      <c r="E128" s="227"/>
      <c r="F128" s="226"/>
      <c r="G128" s="227"/>
      <c r="H128" s="39"/>
      <c r="I128" s="97" t="s">
        <v>17</v>
      </c>
      <c r="J128" s="4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ht="15" customHeight="1" thickBot="1" thickTop="1">
      <c r="A129" s="45">
        <v>0.5555555555555556</v>
      </c>
      <c r="B129" s="35">
        <v>217</v>
      </c>
      <c r="C129" s="68" t="s">
        <v>60</v>
      </c>
      <c r="D129" s="235" t="s">
        <v>37</v>
      </c>
      <c r="E129" s="236"/>
      <c r="F129" s="235" t="s">
        <v>39</v>
      </c>
      <c r="G129" s="227"/>
      <c r="H129" s="38"/>
      <c r="I129" s="97" t="s">
        <v>17</v>
      </c>
      <c r="J129" s="6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ht="15" customHeight="1" thickBot="1" thickTop="1">
      <c r="A130" s="10"/>
      <c r="B130" s="35"/>
      <c r="C130" s="36"/>
      <c r="D130" s="226"/>
      <c r="E130" s="227"/>
      <c r="F130" s="226"/>
      <c r="G130" s="227"/>
      <c r="H130" s="39"/>
      <c r="I130" s="97" t="s">
        <v>17</v>
      </c>
      <c r="J130" s="4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1:68" ht="15" customHeight="1" thickTop="1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1:68" ht="15" customHeight="1" thickBot="1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ht="15" customHeight="1" thickBot="1" thickTop="1">
      <c r="A133" s="15"/>
      <c r="B133" s="22"/>
      <c r="C133" s="44"/>
      <c r="D133" s="15"/>
      <c r="E133" s="242" t="s">
        <v>62</v>
      </c>
      <c r="F133" s="243"/>
      <c r="G133" s="244"/>
      <c r="H133" s="70"/>
      <c r="I133" s="30"/>
      <c r="J133" s="3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ht="15" customHeight="1" thickTop="1">
      <c r="A134" s="146" t="s">
        <v>14</v>
      </c>
      <c r="B134" s="203" t="s">
        <v>10</v>
      </c>
      <c r="C134" s="209" t="s">
        <v>24</v>
      </c>
      <c r="D134" s="200" t="s">
        <v>13</v>
      </c>
      <c r="E134" s="200" t="s">
        <v>11</v>
      </c>
      <c r="F134" s="200" t="s">
        <v>13</v>
      </c>
      <c r="G134" s="200" t="s">
        <v>11</v>
      </c>
      <c r="H134" s="327" t="s">
        <v>5</v>
      </c>
      <c r="I134" s="327"/>
      <c r="J134" s="32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ht="15" customHeight="1" thickBot="1">
      <c r="A135" s="210">
        <v>0.5729166666666666</v>
      </c>
      <c r="B135" s="211">
        <v>218</v>
      </c>
      <c r="C135" s="212" t="s">
        <v>29</v>
      </c>
      <c r="D135" s="286" t="s">
        <v>63</v>
      </c>
      <c r="E135" s="287"/>
      <c r="F135" s="286" t="s">
        <v>64</v>
      </c>
      <c r="G135" s="287"/>
      <c r="H135" s="213"/>
      <c r="I135" s="214" t="s">
        <v>17</v>
      </c>
      <c r="J135" s="2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ht="15" customHeight="1" thickBot="1" thickTop="1">
      <c r="A136" s="216"/>
      <c r="B136" s="217"/>
      <c r="C136" s="218"/>
      <c r="D136" s="266"/>
      <c r="E136" s="267"/>
      <c r="F136" s="266"/>
      <c r="G136" s="267"/>
      <c r="H136" s="219"/>
      <c r="I136" s="220"/>
      <c r="J136" s="2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1:68" ht="15" customHeight="1" thickTop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1:68" ht="15" customHeight="1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1:68" ht="15" customHeight="1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1:68" ht="15" customHeight="1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1:68" ht="15" customHeight="1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1:68" ht="15" customHeight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4:68" ht="15" customHeight="1">
      <c r="D143" s="296" t="s">
        <v>96</v>
      </c>
      <c r="E143" s="297"/>
      <c r="F143" s="297"/>
      <c r="G143" s="297"/>
      <c r="H143" s="297"/>
      <c r="I143" s="297"/>
      <c r="J143" s="297"/>
      <c r="K143" s="29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4:68" ht="15" customHeight="1">
      <c r="D144" s="297"/>
      <c r="E144" s="297"/>
      <c r="F144" s="297"/>
      <c r="G144" s="297"/>
      <c r="H144" s="297"/>
      <c r="I144" s="297"/>
      <c r="J144" s="297"/>
      <c r="K144" s="297"/>
      <c r="L144" s="1"/>
      <c r="M144" s="298" t="s">
        <v>97</v>
      </c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112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4:68" ht="15" customHeight="1">
      <c r="D145" s="297"/>
      <c r="E145" s="297"/>
      <c r="F145" s="297"/>
      <c r="G145" s="297"/>
      <c r="H145" s="297"/>
      <c r="I145" s="297"/>
      <c r="J145" s="297"/>
      <c r="K145" s="297"/>
      <c r="L145" s="1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115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1:68" ht="15" customHeight="1">
      <c r="K146" s="1"/>
      <c r="L146" s="1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115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7:68" ht="15" customHeight="1">
      <c r="G147" s="161" t="s">
        <v>94</v>
      </c>
      <c r="K147" s="1"/>
      <c r="L147" s="1"/>
      <c r="M147" s="74"/>
      <c r="N147" s="74"/>
      <c r="O147" s="74"/>
      <c r="P147" s="74"/>
      <c r="Q147" s="74"/>
      <c r="R147" s="74"/>
      <c r="S147" s="33"/>
      <c r="T147" s="33"/>
      <c r="U147" s="33"/>
      <c r="V147" s="33"/>
      <c r="W147" s="33"/>
      <c r="X147" s="33"/>
      <c r="Y147" s="33"/>
      <c r="Z147" s="33"/>
      <c r="AA147" s="300" t="s">
        <v>95</v>
      </c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1:68" ht="15" customHeight="1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1:68" ht="15" customHeight="1" thickBot="1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215" s="62" customFormat="1" ht="15" customHeight="1" thickBot="1" thickTop="1">
      <c r="A150" s="10" t="s">
        <v>14</v>
      </c>
      <c r="B150" s="35" t="s">
        <v>10</v>
      </c>
      <c r="C150" s="36" t="s">
        <v>24</v>
      </c>
      <c r="D150" s="27" t="s">
        <v>13</v>
      </c>
      <c r="E150" s="27" t="s">
        <v>4</v>
      </c>
      <c r="F150" s="27" t="s">
        <v>13</v>
      </c>
      <c r="G150" s="27" t="s">
        <v>4</v>
      </c>
      <c r="H150" s="255" t="s">
        <v>5</v>
      </c>
      <c r="I150" s="256"/>
      <c r="J150" s="257"/>
      <c r="K150" s="42"/>
      <c r="L150" s="31" t="s">
        <v>13</v>
      </c>
      <c r="M150" s="255" t="s">
        <v>26</v>
      </c>
      <c r="N150" s="256"/>
      <c r="O150" s="256"/>
      <c r="P150" s="257"/>
      <c r="Q150" s="255">
        <f>L151</f>
        <v>31</v>
      </c>
      <c r="R150" s="256"/>
      <c r="S150" s="257"/>
      <c r="T150" s="255">
        <f>L152</f>
        <v>32</v>
      </c>
      <c r="U150" s="256"/>
      <c r="V150" s="257"/>
      <c r="W150" s="255">
        <f>L153</f>
        <v>33</v>
      </c>
      <c r="X150" s="256"/>
      <c r="Y150" s="257"/>
      <c r="Z150" s="255">
        <f>L154</f>
        <v>34</v>
      </c>
      <c r="AA150" s="256"/>
      <c r="AB150" s="257"/>
      <c r="AC150" s="258" t="s">
        <v>18</v>
      </c>
      <c r="AD150" s="259"/>
      <c r="AE150" s="259"/>
      <c r="AF150" s="259"/>
      <c r="AG150" s="259"/>
      <c r="AH150" s="259"/>
      <c r="AI150" s="259"/>
      <c r="AJ150" s="260" t="s">
        <v>15</v>
      </c>
      <c r="AK150" s="261"/>
      <c r="AL150" s="262"/>
      <c r="AM150" s="121" t="s">
        <v>16</v>
      </c>
      <c r="AN150" s="113"/>
      <c r="AO150" s="141" t="str">
        <f aca="true" t="shared" si="26" ref="AO150:AP160">L150</f>
        <v>Nr</v>
      </c>
      <c r="AP150" s="253" t="str">
        <f t="shared" si="26"/>
        <v>Grupp 7</v>
      </c>
      <c r="AQ150" s="253"/>
      <c r="AR150" s="253"/>
      <c r="AS150" s="253"/>
      <c r="AT150" s="253">
        <f aca="true" t="shared" si="27" ref="AT150:AV160">Q150</f>
        <v>31</v>
      </c>
      <c r="AU150" s="253"/>
      <c r="AV150" s="253"/>
      <c r="AW150" s="253">
        <f aca="true" t="shared" si="28" ref="AW150:AW160">T150</f>
        <v>32</v>
      </c>
      <c r="AX150" s="253"/>
      <c r="AY150" s="253"/>
      <c r="AZ150" s="253">
        <f aca="true" t="shared" si="29" ref="AZ150:AZ160">W150</f>
        <v>33</v>
      </c>
      <c r="BA150" s="253"/>
      <c r="BB150" s="253"/>
      <c r="BC150" s="253">
        <f aca="true" t="shared" si="30" ref="BC150:BE160">Z150</f>
        <v>34</v>
      </c>
      <c r="BD150" s="253"/>
      <c r="BE150" s="253"/>
      <c r="BF150" s="251" t="str">
        <f>AC150</f>
        <v>Målskillnad</v>
      </c>
      <c r="BG150" s="252"/>
      <c r="BH150" s="252"/>
      <c r="BI150" s="252"/>
      <c r="BJ150" s="252"/>
      <c r="BK150" s="252"/>
      <c r="BL150" s="252"/>
      <c r="BM150" s="253" t="str">
        <f>AJ150</f>
        <v>Poäng</v>
      </c>
      <c r="BN150" s="254"/>
      <c r="BO150" s="254"/>
      <c r="BP150" s="142" t="str">
        <f aca="true" t="shared" si="31" ref="BP150:BP160">AM150</f>
        <v>Plac</v>
      </c>
      <c r="BQ150" s="61"/>
      <c r="BR150" s="245"/>
      <c r="BS150" s="246"/>
      <c r="BT150" s="246"/>
      <c r="BU150" s="44"/>
      <c r="BV150" s="20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88" t="s">
        <v>19</v>
      </c>
      <c r="FY150" s="88" t="s">
        <v>20</v>
      </c>
      <c r="FZ150" s="88" t="s">
        <v>21</v>
      </c>
      <c r="GA150" s="88" t="s">
        <v>22</v>
      </c>
      <c r="GB150" s="86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</row>
    <row r="151" spans="1:215" s="62" customFormat="1" ht="15" customHeight="1" thickBot="1" thickTop="1">
      <c r="A151" s="45">
        <v>0.59375</v>
      </c>
      <c r="B151" s="35">
        <v>219</v>
      </c>
      <c r="C151" s="36" t="s">
        <v>100</v>
      </c>
      <c r="D151" s="37">
        <f>L151</f>
        <v>31</v>
      </c>
      <c r="E151" s="59" t="str">
        <f>M151</f>
        <v>Eds FF</v>
      </c>
      <c r="F151" s="43">
        <f>L152</f>
        <v>32</v>
      </c>
      <c r="G151" s="59" t="str">
        <f>M152</f>
        <v>Grolanda IF</v>
      </c>
      <c r="H151" s="56">
        <v>0</v>
      </c>
      <c r="I151" s="105" t="s">
        <v>17</v>
      </c>
      <c r="J151" s="57">
        <v>0</v>
      </c>
      <c r="K151" s="41"/>
      <c r="L151" s="11">
        <v>31</v>
      </c>
      <c r="M151" s="263" t="s">
        <v>126</v>
      </c>
      <c r="N151" s="264"/>
      <c r="O151" s="264"/>
      <c r="P151" s="265"/>
      <c r="Q151" s="93" t="s">
        <v>17</v>
      </c>
      <c r="R151" s="94"/>
      <c r="S151" s="95" t="s">
        <v>17</v>
      </c>
      <c r="T151" s="65">
        <f>H151</f>
        <v>0</v>
      </c>
      <c r="U151" s="100" t="s">
        <v>17</v>
      </c>
      <c r="V151" s="66">
        <f>J151</f>
        <v>0</v>
      </c>
      <c r="W151" s="65">
        <f>H155</f>
        <v>0</v>
      </c>
      <c r="X151" s="100" t="s">
        <v>17</v>
      </c>
      <c r="Y151" s="66">
        <f>J155</f>
        <v>0</v>
      </c>
      <c r="Z151" s="65">
        <f>J159</f>
        <v>0</v>
      </c>
      <c r="AA151" s="100" t="s">
        <v>17</v>
      </c>
      <c r="AB151" s="66">
        <f>H159</f>
        <v>0</v>
      </c>
      <c r="AC151" s="230"/>
      <c r="AD151" s="122">
        <f>SUM(Q151,T151,W151,Z151)</f>
        <v>0</v>
      </c>
      <c r="AE151" s="125" t="s">
        <v>17</v>
      </c>
      <c r="AF151" s="124">
        <f>SUM(S151,V151,Y151,AB151)</f>
        <v>0</v>
      </c>
      <c r="AG151" s="230"/>
      <c r="AH151" s="126">
        <f>AD151-AF151</f>
        <v>0</v>
      </c>
      <c r="AI151" s="230"/>
      <c r="AJ151" s="230"/>
      <c r="AK151" s="127">
        <f>SUM(FX151:GA151)</f>
        <v>3</v>
      </c>
      <c r="AL151" s="230"/>
      <c r="AM151" s="225"/>
      <c r="AN151" s="113"/>
      <c r="AO151" s="128">
        <f t="shared" si="26"/>
        <v>31</v>
      </c>
      <c r="AP151" s="240" t="str">
        <f t="shared" si="26"/>
        <v>Eds FF</v>
      </c>
      <c r="AQ151" s="240"/>
      <c r="AR151" s="240"/>
      <c r="AS151" s="240"/>
      <c r="AT151" s="232" t="str">
        <f t="shared" si="27"/>
        <v>-</v>
      </c>
      <c r="AU151" s="233"/>
      <c r="AV151" s="233"/>
      <c r="AW151" s="129">
        <f t="shared" si="28"/>
        <v>0</v>
      </c>
      <c r="AX151" s="140" t="str">
        <f>U151</f>
        <v>-</v>
      </c>
      <c r="AY151" s="131">
        <f>V151</f>
        <v>0</v>
      </c>
      <c r="AZ151" s="129">
        <f t="shared" si="29"/>
        <v>0</v>
      </c>
      <c r="BA151" s="140" t="str">
        <f>X151</f>
        <v>-</v>
      </c>
      <c r="BB151" s="131">
        <f>Y151</f>
        <v>0</v>
      </c>
      <c r="BC151" s="129">
        <f t="shared" si="30"/>
        <v>0</v>
      </c>
      <c r="BD151" s="100" t="str">
        <f t="shared" si="30"/>
        <v>-</v>
      </c>
      <c r="BE151" s="131">
        <f t="shared" si="30"/>
        <v>0</v>
      </c>
      <c r="BF151" s="230">
        <f>AC151</f>
        <v>0</v>
      </c>
      <c r="BG151" s="132">
        <f aca="true" t="shared" si="32" ref="BG151:BL154">AD151</f>
        <v>0</v>
      </c>
      <c r="BH151" s="125" t="str">
        <f t="shared" si="32"/>
        <v>-</v>
      </c>
      <c r="BI151" s="133">
        <f t="shared" si="32"/>
        <v>0</v>
      </c>
      <c r="BJ151" s="230">
        <f t="shared" si="32"/>
        <v>0</v>
      </c>
      <c r="BK151" s="134">
        <f t="shared" si="32"/>
        <v>0</v>
      </c>
      <c r="BL151" s="230">
        <f t="shared" si="32"/>
        <v>0</v>
      </c>
      <c r="BM151" s="230">
        <f>AJ151</f>
        <v>0</v>
      </c>
      <c r="BN151" s="123">
        <f>AK151</f>
        <v>3</v>
      </c>
      <c r="BO151" s="230">
        <f>AL151</f>
        <v>0</v>
      </c>
      <c r="BP151" s="123">
        <f t="shared" si="31"/>
        <v>0</v>
      </c>
      <c r="BQ151" s="52"/>
      <c r="BR151" s="228"/>
      <c r="BS151" s="52"/>
      <c r="BT151" s="228"/>
      <c r="BU151" s="52"/>
      <c r="BV151" s="20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88">
        <f>IF(Q151="-",0,IF(Q151&gt;S151,3,IF(Q151=S151,1,0)))</f>
        <v>0</v>
      </c>
      <c r="FY151" s="88">
        <f>IF(T151="-",0,IF(T151&gt;V151,3,IF(T151=V151,1,0)))</f>
        <v>1</v>
      </c>
      <c r="FZ151" s="88">
        <f>IF(W151="-",0,IF(W151&gt;Y151,3,IF(W151=Y151,1,0)))</f>
        <v>1</v>
      </c>
      <c r="GA151" s="88">
        <f>IF(Z151="-",0,IF(Z151&gt;AB151,3,IF(Z151=AB151,1,0)))</f>
        <v>1</v>
      </c>
      <c r="GB151" s="86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</row>
    <row r="152" spans="1:215" s="62" customFormat="1" ht="15" customHeight="1" thickBot="1" thickTop="1">
      <c r="A152" s="45">
        <v>0.6041666666666666</v>
      </c>
      <c r="B152" s="35">
        <v>220</v>
      </c>
      <c r="C152" s="36" t="s">
        <v>100</v>
      </c>
      <c r="D152" s="43">
        <f>L153</f>
        <v>33</v>
      </c>
      <c r="E152" s="59" t="str">
        <f>M153</f>
        <v>Rannebergens IF 2</v>
      </c>
      <c r="F152" s="43">
        <f>L154</f>
        <v>34</v>
      </c>
      <c r="G152" s="59" t="str">
        <f>M154</f>
        <v>Qviding FIF Vinröd</v>
      </c>
      <c r="H152" s="56">
        <v>0</v>
      </c>
      <c r="I152" s="105" t="s">
        <v>17</v>
      </c>
      <c r="J152" s="57">
        <v>0</v>
      </c>
      <c r="K152" s="41"/>
      <c r="L152" s="11">
        <v>32</v>
      </c>
      <c r="M152" s="263" t="s">
        <v>127</v>
      </c>
      <c r="N152" s="264"/>
      <c r="O152" s="264"/>
      <c r="P152" s="265"/>
      <c r="Q152" s="65">
        <f>J151</f>
        <v>0</v>
      </c>
      <c r="R152" s="100" t="s">
        <v>17</v>
      </c>
      <c r="S152" s="66">
        <f>H151</f>
        <v>0</v>
      </c>
      <c r="T152" s="93" t="s">
        <v>17</v>
      </c>
      <c r="U152" s="94"/>
      <c r="V152" s="95" t="s">
        <v>17</v>
      </c>
      <c r="W152" s="65">
        <f>H160</f>
        <v>0</v>
      </c>
      <c r="X152" s="100" t="s">
        <v>17</v>
      </c>
      <c r="Y152" s="66">
        <f>J160</f>
        <v>0</v>
      </c>
      <c r="Z152" s="65">
        <f>H156</f>
        <v>0</v>
      </c>
      <c r="AA152" s="100" t="s">
        <v>17</v>
      </c>
      <c r="AB152" s="66">
        <f>J156</f>
        <v>0</v>
      </c>
      <c r="AC152" s="231"/>
      <c r="AD152" s="126">
        <f>SUM(Q152,T152,W152,Z152)</f>
        <v>0</v>
      </c>
      <c r="AE152" s="125" t="s">
        <v>17</v>
      </c>
      <c r="AF152" s="124">
        <f>SUM(S152,V152,Y152,AB152)</f>
        <v>0</v>
      </c>
      <c r="AG152" s="231"/>
      <c r="AH152" s="126">
        <f>AD152-AF152</f>
        <v>0</v>
      </c>
      <c r="AI152" s="231"/>
      <c r="AJ152" s="231"/>
      <c r="AK152" s="127">
        <f>SUM(FX152:GA152)</f>
        <v>3</v>
      </c>
      <c r="AL152" s="231"/>
      <c r="AM152" s="225"/>
      <c r="AN152" s="113"/>
      <c r="AO152" s="128">
        <f t="shared" si="26"/>
        <v>32</v>
      </c>
      <c r="AP152" s="240" t="str">
        <f t="shared" si="26"/>
        <v>Grolanda IF</v>
      </c>
      <c r="AQ152" s="240"/>
      <c r="AR152" s="240"/>
      <c r="AS152" s="240"/>
      <c r="AT152" s="129">
        <f t="shared" si="27"/>
        <v>0</v>
      </c>
      <c r="AU152" s="100" t="str">
        <f t="shared" si="27"/>
        <v>-</v>
      </c>
      <c r="AV152" s="131">
        <f t="shared" si="27"/>
        <v>0</v>
      </c>
      <c r="AW152" s="232" t="str">
        <f t="shared" si="28"/>
        <v>-</v>
      </c>
      <c r="AX152" s="233"/>
      <c r="AY152" s="233"/>
      <c r="AZ152" s="129">
        <f t="shared" si="29"/>
        <v>0</v>
      </c>
      <c r="BA152" s="140" t="str">
        <f>X152</f>
        <v>-</v>
      </c>
      <c r="BB152" s="131">
        <f>Y152</f>
        <v>0</v>
      </c>
      <c r="BC152" s="129">
        <f t="shared" si="30"/>
        <v>0</v>
      </c>
      <c r="BD152" s="100" t="str">
        <f t="shared" si="30"/>
        <v>-</v>
      </c>
      <c r="BE152" s="131">
        <f t="shared" si="30"/>
        <v>0</v>
      </c>
      <c r="BF152" s="231"/>
      <c r="BG152" s="134">
        <f t="shared" si="32"/>
        <v>0</v>
      </c>
      <c r="BH152" s="125" t="str">
        <f t="shared" si="32"/>
        <v>-</v>
      </c>
      <c r="BI152" s="133">
        <f t="shared" si="32"/>
        <v>0</v>
      </c>
      <c r="BJ152" s="231"/>
      <c r="BK152" s="134">
        <f>AH152</f>
        <v>0</v>
      </c>
      <c r="BL152" s="231"/>
      <c r="BM152" s="231"/>
      <c r="BN152" s="123">
        <f>AK152</f>
        <v>3</v>
      </c>
      <c r="BO152" s="231"/>
      <c r="BP152" s="123">
        <f t="shared" si="31"/>
        <v>0</v>
      </c>
      <c r="BQ152" s="52"/>
      <c r="BR152" s="229"/>
      <c r="BS152" s="52"/>
      <c r="BT152" s="229"/>
      <c r="BU152" s="52"/>
      <c r="BV152" s="20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88">
        <f>IF(Q152="-",0,IF(Q152&gt;S152,3,IF(Q152=S152,1,0)))</f>
        <v>1</v>
      </c>
      <c r="FY152" s="88">
        <f>IF(T152="-",0,IF(T152&gt;V152,3,IF(T152=V152,1,0)))</f>
        <v>0</v>
      </c>
      <c r="FZ152" s="88">
        <f>IF(W152="-",0,IF(W152&gt;Y152,3,IF(W152=Y152,1,0)))</f>
        <v>1</v>
      </c>
      <c r="GA152" s="88">
        <f>IF(Z152="-",0,IF(Z152&gt;AB152,3,IF(Z152=AB152,1,0)))</f>
        <v>1</v>
      </c>
      <c r="GB152" s="86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</row>
    <row r="153" spans="1:215" s="62" customFormat="1" ht="15" customHeight="1" thickBot="1" thickTop="1">
      <c r="A153" s="45">
        <v>0.6145833333333334</v>
      </c>
      <c r="B153" s="35">
        <v>221</v>
      </c>
      <c r="C153" s="36" t="s">
        <v>101</v>
      </c>
      <c r="D153" s="43">
        <f>L157</f>
        <v>35</v>
      </c>
      <c r="E153" s="59" t="str">
        <f>M157</f>
        <v>Qviding FIF Blå</v>
      </c>
      <c r="F153" s="43">
        <f>L158</f>
        <v>36</v>
      </c>
      <c r="G153" s="59" t="str">
        <f>M158</f>
        <v>Rannebergens IF 1</v>
      </c>
      <c r="H153" s="56">
        <v>0</v>
      </c>
      <c r="I153" s="105" t="s">
        <v>17</v>
      </c>
      <c r="J153" s="57">
        <v>0</v>
      </c>
      <c r="K153" s="41"/>
      <c r="L153" s="11">
        <v>33</v>
      </c>
      <c r="M153" s="263" t="s">
        <v>128</v>
      </c>
      <c r="N153" s="264"/>
      <c r="O153" s="264"/>
      <c r="P153" s="265"/>
      <c r="Q153" s="65">
        <f>J155</f>
        <v>0</v>
      </c>
      <c r="R153" s="100" t="s">
        <v>17</v>
      </c>
      <c r="S153" s="66">
        <f>H155</f>
        <v>0</v>
      </c>
      <c r="T153" s="65">
        <f>J160</f>
        <v>0</v>
      </c>
      <c r="U153" s="100" t="s">
        <v>17</v>
      </c>
      <c r="V153" s="66">
        <f>H160</f>
        <v>0</v>
      </c>
      <c r="W153" s="93" t="s">
        <v>17</v>
      </c>
      <c r="X153" s="94"/>
      <c r="Y153" s="95" t="s">
        <v>17</v>
      </c>
      <c r="Z153" s="65">
        <f>H152</f>
        <v>0</v>
      </c>
      <c r="AA153" s="100" t="s">
        <v>17</v>
      </c>
      <c r="AB153" s="66">
        <f>J152</f>
        <v>0</v>
      </c>
      <c r="AC153" s="231"/>
      <c r="AD153" s="126">
        <f>SUM(T153,Q153,W153,Z153)</f>
        <v>0</v>
      </c>
      <c r="AE153" s="125" t="s">
        <v>17</v>
      </c>
      <c r="AF153" s="124">
        <f>SUM(V153,S153,Y153,AB153)</f>
        <v>0</v>
      </c>
      <c r="AG153" s="231"/>
      <c r="AH153" s="126">
        <f>AD153-AF153</f>
        <v>0</v>
      </c>
      <c r="AI153" s="231"/>
      <c r="AJ153" s="231"/>
      <c r="AK153" s="127">
        <f>SUM(FX153:GA153)</f>
        <v>3</v>
      </c>
      <c r="AL153" s="231"/>
      <c r="AM153" s="225"/>
      <c r="AN153" s="113"/>
      <c r="AO153" s="128">
        <f t="shared" si="26"/>
        <v>33</v>
      </c>
      <c r="AP153" s="240" t="str">
        <f t="shared" si="26"/>
        <v>Rannebergens IF 2</v>
      </c>
      <c r="AQ153" s="240"/>
      <c r="AR153" s="240"/>
      <c r="AS153" s="240"/>
      <c r="AT153" s="129">
        <f t="shared" si="27"/>
        <v>0</v>
      </c>
      <c r="AU153" s="100" t="str">
        <f t="shared" si="27"/>
        <v>-</v>
      </c>
      <c r="AV153" s="131">
        <f t="shared" si="27"/>
        <v>0</v>
      </c>
      <c r="AW153" s="129">
        <f t="shared" si="28"/>
        <v>0</v>
      </c>
      <c r="AX153" s="140" t="str">
        <f>U153</f>
        <v>-</v>
      </c>
      <c r="AY153" s="131">
        <f>V153</f>
        <v>0</v>
      </c>
      <c r="AZ153" s="232" t="str">
        <f t="shared" si="29"/>
        <v>-</v>
      </c>
      <c r="BA153" s="233"/>
      <c r="BB153" s="233"/>
      <c r="BC153" s="129">
        <f t="shared" si="30"/>
        <v>0</v>
      </c>
      <c r="BD153" s="100" t="str">
        <f t="shared" si="30"/>
        <v>-</v>
      </c>
      <c r="BE153" s="131">
        <f t="shared" si="30"/>
        <v>0</v>
      </c>
      <c r="BF153" s="231"/>
      <c r="BG153" s="134">
        <f t="shared" si="32"/>
        <v>0</v>
      </c>
      <c r="BH153" s="125" t="str">
        <f t="shared" si="32"/>
        <v>-</v>
      </c>
      <c r="BI153" s="133">
        <f t="shared" si="32"/>
        <v>0</v>
      </c>
      <c r="BJ153" s="231"/>
      <c r="BK153" s="134">
        <f>AH153</f>
        <v>0</v>
      </c>
      <c r="BL153" s="231"/>
      <c r="BM153" s="231"/>
      <c r="BN153" s="123">
        <f>AK153</f>
        <v>3</v>
      </c>
      <c r="BO153" s="231"/>
      <c r="BP153" s="123">
        <f t="shared" si="31"/>
        <v>0</v>
      </c>
      <c r="BQ153" s="52"/>
      <c r="BR153" s="229"/>
      <c r="BS153" s="52"/>
      <c r="BT153" s="229"/>
      <c r="BU153" s="52"/>
      <c r="BV153" s="20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88">
        <f>IF(Q153="-",0,IF(Q153&gt;S153,3,IF(Q153=S153,1,0)))</f>
        <v>1</v>
      </c>
      <c r="FY153" s="88">
        <f>IF(T153="-",0,IF(T153&gt;V153,3,IF(T153=V153,1,0)))</f>
        <v>1</v>
      </c>
      <c r="FZ153" s="88">
        <f>IF(W153="-",0,IF(W153&gt;Y153,3,IF(W153=Y153,1,0)))</f>
        <v>0</v>
      </c>
      <c r="GA153" s="88">
        <f>IF(Z153="-",0,IF(Z153&gt;AB153,3,IF(Z153=AB153,1,0)))</f>
        <v>1</v>
      </c>
      <c r="GB153" s="86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</row>
    <row r="154" spans="1:215" s="62" customFormat="1" ht="15" customHeight="1" thickBot="1" thickTop="1">
      <c r="A154" s="45">
        <v>0.625</v>
      </c>
      <c r="B154" s="35">
        <v>222</v>
      </c>
      <c r="C154" s="36" t="s">
        <v>101</v>
      </c>
      <c r="D154" s="43">
        <f>L159</f>
        <v>37</v>
      </c>
      <c r="E154" s="59" t="str">
        <f>M159</f>
        <v>Bergums IF</v>
      </c>
      <c r="F154" s="43">
        <f>L160</f>
        <v>38</v>
      </c>
      <c r="G154" s="59" t="str">
        <f>M160</f>
        <v>Holmalunds IF</v>
      </c>
      <c r="H154" s="56">
        <v>0</v>
      </c>
      <c r="I154" s="105" t="s">
        <v>17</v>
      </c>
      <c r="J154" s="57">
        <v>0</v>
      </c>
      <c r="K154" s="41"/>
      <c r="L154" s="11">
        <v>34</v>
      </c>
      <c r="M154" s="263" t="s">
        <v>129</v>
      </c>
      <c r="N154" s="264"/>
      <c r="O154" s="264"/>
      <c r="P154" s="265"/>
      <c r="Q154" s="65">
        <f>H159</f>
        <v>0</v>
      </c>
      <c r="R154" s="100" t="s">
        <v>17</v>
      </c>
      <c r="S154" s="66">
        <f>J159</f>
        <v>0</v>
      </c>
      <c r="T154" s="65">
        <f>J156</f>
        <v>0</v>
      </c>
      <c r="U154" s="100" t="s">
        <v>17</v>
      </c>
      <c r="V154" s="66">
        <f>H156</f>
        <v>0</v>
      </c>
      <c r="W154" s="65">
        <f>J152</f>
        <v>0</v>
      </c>
      <c r="X154" s="100" t="s">
        <v>17</v>
      </c>
      <c r="Y154" s="66">
        <f>H152</f>
        <v>0</v>
      </c>
      <c r="Z154" s="93" t="s">
        <v>17</v>
      </c>
      <c r="AA154" s="94"/>
      <c r="AB154" s="95" t="s">
        <v>17</v>
      </c>
      <c r="AC154" s="231"/>
      <c r="AD154" s="126">
        <f>SUM(W154,Q154,T154,Z154)</f>
        <v>0</v>
      </c>
      <c r="AE154" s="125" t="s">
        <v>17</v>
      </c>
      <c r="AF154" s="124">
        <f>SUM(Y154,S154,V154,AB154)</f>
        <v>0</v>
      </c>
      <c r="AG154" s="231"/>
      <c r="AH154" s="126">
        <f>AD154-AF154</f>
        <v>0</v>
      </c>
      <c r="AI154" s="231"/>
      <c r="AJ154" s="231"/>
      <c r="AK154" s="127">
        <f>SUM(FX154:GA154)</f>
        <v>3</v>
      </c>
      <c r="AL154" s="231"/>
      <c r="AM154" s="225"/>
      <c r="AN154" s="113"/>
      <c r="AO154" s="128">
        <f t="shared" si="26"/>
        <v>34</v>
      </c>
      <c r="AP154" s="240" t="str">
        <f t="shared" si="26"/>
        <v>Qviding FIF Vinröd</v>
      </c>
      <c r="AQ154" s="240"/>
      <c r="AR154" s="240"/>
      <c r="AS154" s="240"/>
      <c r="AT154" s="129">
        <f t="shared" si="27"/>
        <v>0</v>
      </c>
      <c r="AU154" s="100" t="str">
        <f t="shared" si="27"/>
        <v>-</v>
      </c>
      <c r="AV154" s="131">
        <f t="shared" si="27"/>
        <v>0</v>
      </c>
      <c r="AW154" s="129">
        <f t="shared" si="28"/>
        <v>0</v>
      </c>
      <c r="AX154" s="140" t="str">
        <f>U154</f>
        <v>-</v>
      </c>
      <c r="AY154" s="131">
        <f>V154</f>
        <v>0</v>
      </c>
      <c r="AZ154" s="129">
        <f t="shared" si="29"/>
        <v>0</v>
      </c>
      <c r="BA154" s="130" t="str">
        <f>X154</f>
        <v>-</v>
      </c>
      <c r="BB154" s="131">
        <f>Y154</f>
        <v>0</v>
      </c>
      <c r="BC154" s="232" t="str">
        <f t="shared" si="30"/>
        <v>-</v>
      </c>
      <c r="BD154" s="233"/>
      <c r="BE154" s="233"/>
      <c r="BF154" s="231"/>
      <c r="BG154" s="134">
        <f t="shared" si="32"/>
        <v>0</v>
      </c>
      <c r="BH154" s="125" t="str">
        <f t="shared" si="32"/>
        <v>-</v>
      </c>
      <c r="BI154" s="133">
        <f t="shared" si="32"/>
        <v>0</v>
      </c>
      <c r="BJ154" s="231"/>
      <c r="BK154" s="134">
        <f>AH154</f>
        <v>0</v>
      </c>
      <c r="BL154" s="231"/>
      <c r="BM154" s="231"/>
      <c r="BN154" s="123">
        <f>AK154</f>
        <v>3</v>
      </c>
      <c r="BO154" s="231"/>
      <c r="BP154" s="123">
        <f t="shared" si="31"/>
        <v>0</v>
      </c>
      <c r="BQ154" s="52"/>
      <c r="BR154" s="229"/>
      <c r="BS154" s="52"/>
      <c r="BT154" s="229"/>
      <c r="BU154" s="52"/>
      <c r="BV154" s="20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88">
        <f>IF(Q154="-",0,IF(Q154&gt;S154,3,IF(Q154=S154,1,0)))</f>
        <v>1</v>
      </c>
      <c r="FY154" s="88">
        <f>IF(T154="-",0,IF(T154&gt;V154,3,IF(T154=V154,1,0)))</f>
        <v>1</v>
      </c>
      <c r="FZ154" s="88">
        <f>IF(W154="-",0,IF(W154&gt;Y154,3,IF(W154=Y154,1,0)))</f>
        <v>1</v>
      </c>
      <c r="GA154" s="88">
        <f>IF(Z154="-",0,IF(Z154&gt;AB154,3,IF(Z154=AB154,1,0)))</f>
        <v>0</v>
      </c>
      <c r="GB154" s="86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</row>
    <row r="155" spans="1:215" s="62" customFormat="1" ht="15" customHeight="1" thickBot="1" thickTop="1">
      <c r="A155" s="45">
        <v>0.6354166666666666</v>
      </c>
      <c r="B155" s="35">
        <v>223</v>
      </c>
      <c r="C155" s="36" t="s">
        <v>100</v>
      </c>
      <c r="D155" s="43">
        <f>L151</f>
        <v>31</v>
      </c>
      <c r="E155" s="59" t="str">
        <f>M151</f>
        <v>Eds FF</v>
      </c>
      <c r="F155" s="43">
        <f>L153</f>
        <v>33</v>
      </c>
      <c r="G155" s="59" t="str">
        <f>M153</f>
        <v>Rannebergens IF 2</v>
      </c>
      <c r="H155" s="56">
        <v>0</v>
      </c>
      <c r="I155" s="105" t="s">
        <v>17</v>
      </c>
      <c r="J155" s="57">
        <v>0</v>
      </c>
      <c r="K155" s="46"/>
      <c r="L155" s="19"/>
      <c r="M155" s="21"/>
      <c r="N155" s="21"/>
      <c r="O155" s="21"/>
      <c r="P155" s="21"/>
      <c r="Q155" s="21"/>
      <c r="R155" s="21"/>
      <c r="S155" s="49"/>
      <c r="T155" s="50"/>
      <c r="U155" s="51"/>
      <c r="V155" s="51"/>
      <c r="W155" s="49"/>
      <c r="X155" s="50"/>
      <c r="Y155" s="51"/>
      <c r="Z155" s="51"/>
      <c r="AA155" s="49"/>
      <c r="AB155" s="50"/>
      <c r="AC155" s="135"/>
      <c r="AD155" s="135"/>
      <c r="AE155" s="136"/>
      <c r="AF155" s="137"/>
      <c r="AG155" s="135"/>
      <c r="AH155" s="136"/>
      <c r="AI155" s="136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16"/>
      <c r="AT155" s="138"/>
      <c r="AU155" s="139"/>
      <c r="AV155" s="139"/>
      <c r="AW155" s="139"/>
      <c r="AX155" s="139"/>
      <c r="AY155" s="139"/>
      <c r="AZ155" s="139"/>
      <c r="BA155" s="136"/>
      <c r="BB155" s="137"/>
      <c r="BC155" s="135"/>
      <c r="BD155" s="135"/>
      <c r="BE155" s="136"/>
      <c r="BF155" s="137"/>
      <c r="BG155" s="135"/>
      <c r="BH155" s="135"/>
      <c r="BI155" s="136"/>
      <c r="BJ155" s="137"/>
      <c r="BK155" s="136"/>
      <c r="BL155" s="135"/>
      <c r="BM155" s="135"/>
      <c r="BN155" s="136"/>
      <c r="BO155" s="137"/>
      <c r="BP155" s="135"/>
      <c r="BQ155" s="53"/>
      <c r="BR155" s="52"/>
      <c r="BS155" s="52"/>
      <c r="BT155" s="52"/>
      <c r="BU155" s="52"/>
      <c r="BV155" s="52"/>
      <c r="BW155" s="52"/>
      <c r="BX155" s="52"/>
      <c r="BY155" s="52"/>
      <c r="BZ155" s="52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6"/>
      <c r="FY155" s="96"/>
      <c r="FZ155" s="96"/>
      <c r="GA155" s="96"/>
      <c r="GB155" s="86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</row>
    <row r="156" spans="1:215" s="62" customFormat="1" ht="15" customHeight="1" thickBot="1" thickTop="1">
      <c r="A156" s="45">
        <v>0.6458333333333334</v>
      </c>
      <c r="B156" s="35">
        <v>224</v>
      </c>
      <c r="C156" s="36" t="s">
        <v>100</v>
      </c>
      <c r="D156" s="43">
        <f>L152</f>
        <v>32</v>
      </c>
      <c r="E156" s="59" t="str">
        <f>M152</f>
        <v>Grolanda IF</v>
      </c>
      <c r="F156" s="43">
        <f>L154</f>
        <v>34</v>
      </c>
      <c r="G156" s="59" t="str">
        <f>M154</f>
        <v>Qviding FIF Vinröd</v>
      </c>
      <c r="H156" s="56">
        <v>0</v>
      </c>
      <c r="I156" s="105" t="s">
        <v>17</v>
      </c>
      <c r="J156" s="57">
        <v>0</v>
      </c>
      <c r="K156" s="46"/>
      <c r="L156" s="31" t="s">
        <v>13</v>
      </c>
      <c r="M156" s="255" t="s">
        <v>36</v>
      </c>
      <c r="N156" s="256"/>
      <c r="O156" s="256"/>
      <c r="P156" s="257"/>
      <c r="Q156" s="255">
        <f>L157</f>
        <v>35</v>
      </c>
      <c r="R156" s="256"/>
      <c r="S156" s="257"/>
      <c r="T156" s="255">
        <f>L158</f>
        <v>36</v>
      </c>
      <c r="U156" s="256"/>
      <c r="V156" s="257"/>
      <c r="W156" s="255">
        <f>L159</f>
        <v>37</v>
      </c>
      <c r="X156" s="256"/>
      <c r="Y156" s="257"/>
      <c r="Z156" s="255">
        <f>L160</f>
        <v>38</v>
      </c>
      <c r="AA156" s="256"/>
      <c r="AB156" s="257"/>
      <c r="AC156" s="258" t="s">
        <v>18</v>
      </c>
      <c r="AD156" s="259"/>
      <c r="AE156" s="259"/>
      <c r="AF156" s="259"/>
      <c r="AG156" s="259"/>
      <c r="AH156" s="259"/>
      <c r="AI156" s="259"/>
      <c r="AJ156" s="260" t="s">
        <v>15</v>
      </c>
      <c r="AK156" s="261"/>
      <c r="AL156" s="262"/>
      <c r="AM156" s="121" t="s">
        <v>16</v>
      </c>
      <c r="AN156" s="113"/>
      <c r="AO156" s="141" t="str">
        <f t="shared" si="26"/>
        <v>Nr</v>
      </c>
      <c r="AP156" s="253" t="str">
        <f t="shared" si="26"/>
        <v>Grupp 8</v>
      </c>
      <c r="AQ156" s="253"/>
      <c r="AR156" s="253"/>
      <c r="AS156" s="253"/>
      <c r="AT156" s="253">
        <f t="shared" si="27"/>
        <v>35</v>
      </c>
      <c r="AU156" s="253"/>
      <c r="AV156" s="253"/>
      <c r="AW156" s="253">
        <f t="shared" si="28"/>
        <v>36</v>
      </c>
      <c r="AX156" s="253"/>
      <c r="AY156" s="253"/>
      <c r="AZ156" s="253">
        <f t="shared" si="29"/>
        <v>37</v>
      </c>
      <c r="BA156" s="253"/>
      <c r="BB156" s="253"/>
      <c r="BC156" s="253">
        <f t="shared" si="30"/>
        <v>38</v>
      </c>
      <c r="BD156" s="253"/>
      <c r="BE156" s="253"/>
      <c r="BF156" s="251" t="str">
        <f>AC156</f>
        <v>Målskillnad</v>
      </c>
      <c r="BG156" s="252"/>
      <c r="BH156" s="252"/>
      <c r="BI156" s="252"/>
      <c r="BJ156" s="252"/>
      <c r="BK156" s="252"/>
      <c r="BL156" s="252"/>
      <c r="BM156" s="253" t="str">
        <f>AJ156</f>
        <v>Poäng</v>
      </c>
      <c r="BN156" s="254"/>
      <c r="BO156" s="254"/>
      <c r="BP156" s="142" t="str">
        <f t="shared" si="31"/>
        <v>Plac</v>
      </c>
      <c r="BQ156" s="15"/>
      <c r="BR156" s="245"/>
      <c r="BS156" s="246"/>
      <c r="BT156" s="246"/>
      <c r="BU156" s="44"/>
      <c r="BV156" s="20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88" t="s">
        <v>19</v>
      </c>
      <c r="FY156" s="88" t="s">
        <v>20</v>
      </c>
      <c r="FZ156" s="88" t="s">
        <v>21</v>
      </c>
      <c r="GA156" s="88" t="s">
        <v>22</v>
      </c>
      <c r="GB156" s="86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</row>
    <row r="157" spans="1:215" s="62" customFormat="1" ht="15" customHeight="1" thickBot="1" thickTop="1">
      <c r="A157" s="45">
        <v>0.65625</v>
      </c>
      <c r="B157" s="35">
        <v>225</v>
      </c>
      <c r="C157" s="36" t="s">
        <v>101</v>
      </c>
      <c r="D157" s="43">
        <f>L157</f>
        <v>35</v>
      </c>
      <c r="E157" s="59" t="str">
        <f>M157</f>
        <v>Qviding FIF Blå</v>
      </c>
      <c r="F157" s="43">
        <f>L159</f>
        <v>37</v>
      </c>
      <c r="G157" s="59" t="str">
        <f>M159</f>
        <v>Bergums IF</v>
      </c>
      <c r="H157" s="56">
        <v>0</v>
      </c>
      <c r="I157" s="105" t="s">
        <v>17</v>
      </c>
      <c r="J157" s="57">
        <v>0</v>
      </c>
      <c r="K157" s="41"/>
      <c r="L157" s="11">
        <v>35</v>
      </c>
      <c r="M157" s="237" t="s">
        <v>130</v>
      </c>
      <c r="N157" s="238"/>
      <c r="O157" s="238"/>
      <c r="P157" s="239"/>
      <c r="Q157" s="93" t="s">
        <v>17</v>
      </c>
      <c r="R157" s="94"/>
      <c r="S157" s="95" t="s">
        <v>17</v>
      </c>
      <c r="T157" s="65">
        <f>H153</f>
        <v>0</v>
      </c>
      <c r="U157" s="100" t="s">
        <v>17</v>
      </c>
      <c r="V157" s="66">
        <f>J153</f>
        <v>0</v>
      </c>
      <c r="W157" s="65">
        <f>H157</f>
        <v>0</v>
      </c>
      <c r="X157" s="100" t="s">
        <v>17</v>
      </c>
      <c r="Y157" s="66">
        <f>J157</f>
        <v>0</v>
      </c>
      <c r="Z157" s="65">
        <f>J161</f>
        <v>0</v>
      </c>
      <c r="AA157" s="100" t="s">
        <v>17</v>
      </c>
      <c r="AB157" s="66">
        <f>H161</f>
        <v>0</v>
      </c>
      <c r="AC157" s="230"/>
      <c r="AD157" s="122">
        <f>SUM(Q157,T157,W157,Z157)</f>
        <v>0</v>
      </c>
      <c r="AE157" s="125" t="s">
        <v>17</v>
      </c>
      <c r="AF157" s="124">
        <f>SUM(S157,V157,Y157,AB157)</f>
        <v>0</v>
      </c>
      <c r="AG157" s="230"/>
      <c r="AH157" s="126">
        <f>AD157-AF157</f>
        <v>0</v>
      </c>
      <c r="AI157" s="230"/>
      <c r="AJ157" s="230"/>
      <c r="AK157" s="127">
        <f>SUM(FX157:GA157)</f>
        <v>3</v>
      </c>
      <c r="AL157" s="230"/>
      <c r="AM157" s="225"/>
      <c r="AN157" s="113"/>
      <c r="AO157" s="128">
        <f t="shared" si="26"/>
        <v>35</v>
      </c>
      <c r="AP157" s="240" t="str">
        <f t="shared" si="26"/>
        <v>Qviding FIF Blå</v>
      </c>
      <c r="AQ157" s="240"/>
      <c r="AR157" s="240"/>
      <c r="AS157" s="240"/>
      <c r="AT157" s="232" t="str">
        <f t="shared" si="27"/>
        <v>-</v>
      </c>
      <c r="AU157" s="233"/>
      <c r="AV157" s="233"/>
      <c r="AW157" s="129">
        <f t="shared" si="28"/>
        <v>0</v>
      </c>
      <c r="AX157" s="140" t="str">
        <f>U157</f>
        <v>-</v>
      </c>
      <c r="AY157" s="131">
        <f>V157</f>
        <v>0</v>
      </c>
      <c r="AZ157" s="129">
        <f t="shared" si="29"/>
        <v>0</v>
      </c>
      <c r="BA157" s="140" t="str">
        <f>X157</f>
        <v>-</v>
      </c>
      <c r="BB157" s="131">
        <f>Y157</f>
        <v>0</v>
      </c>
      <c r="BC157" s="129">
        <f t="shared" si="30"/>
        <v>0</v>
      </c>
      <c r="BD157" s="100" t="str">
        <f t="shared" si="30"/>
        <v>-</v>
      </c>
      <c r="BE157" s="131">
        <f t="shared" si="30"/>
        <v>0</v>
      </c>
      <c r="BF157" s="230">
        <f>AC157</f>
        <v>0</v>
      </c>
      <c r="BG157" s="132">
        <f aca="true" t="shared" si="33" ref="BG157:BL160">AD157</f>
        <v>0</v>
      </c>
      <c r="BH157" s="125" t="str">
        <f t="shared" si="33"/>
        <v>-</v>
      </c>
      <c r="BI157" s="133">
        <f t="shared" si="33"/>
        <v>0</v>
      </c>
      <c r="BJ157" s="230">
        <f t="shared" si="33"/>
        <v>0</v>
      </c>
      <c r="BK157" s="134">
        <f t="shared" si="33"/>
        <v>0</v>
      </c>
      <c r="BL157" s="230">
        <f t="shared" si="33"/>
        <v>0</v>
      </c>
      <c r="BM157" s="230">
        <f>AJ157</f>
        <v>0</v>
      </c>
      <c r="BN157" s="123">
        <f>AK157</f>
        <v>3</v>
      </c>
      <c r="BO157" s="230">
        <f>AL157</f>
        <v>0</v>
      </c>
      <c r="BP157" s="123">
        <f t="shared" si="31"/>
        <v>0</v>
      </c>
      <c r="BQ157" s="52"/>
      <c r="BR157" s="228"/>
      <c r="BS157" s="52"/>
      <c r="BT157" s="228"/>
      <c r="BU157" s="52"/>
      <c r="BV157" s="20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88">
        <f>IF(Q157="-",0,IF(Q157&gt;S157,3,IF(Q157=S157,1,0)))</f>
        <v>0</v>
      </c>
      <c r="FY157" s="88">
        <f>IF(T157="-",0,IF(T157&gt;V157,3,IF(T157=V157,1,0)))</f>
        <v>1</v>
      </c>
      <c r="FZ157" s="88">
        <f>IF(W157="-",0,IF(W157&gt;Y157,3,IF(W157=Y157,1,0)))</f>
        <v>1</v>
      </c>
      <c r="GA157" s="88">
        <f>IF(Z157="-",0,IF(Z157&gt;AB157,3,IF(Z157=AB157,1,0)))</f>
        <v>1</v>
      </c>
      <c r="GB157" s="86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</row>
    <row r="158" spans="1:215" s="62" customFormat="1" ht="15" customHeight="1" thickBot="1" thickTop="1">
      <c r="A158" s="45">
        <v>0.6666666666666666</v>
      </c>
      <c r="B158" s="35">
        <v>226</v>
      </c>
      <c r="C158" s="36" t="s">
        <v>101</v>
      </c>
      <c r="D158" s="43">
        <f>L158</f>
        <v>36</v>
      </c>
      <c r="E158" s="59" t="str">
        <f>M158</f>
        <v>Rannebergens IF 1</v>
      </c>
      <c r="F158" s="43">
        <f>L160</f>
        <v>38</v>
      </c>
      <c r="G158" s="59" t="str">
        <f>M160</f>
        <v>Holmalunds IF</v>
      </c>
      <c r="H158" s="56">
        <v>0</v>
      </c>
      <c r="I158" s="105" t="s">
        <v>17</v>
      </c>
      <c r="J158" s="57">
        <v>0</v>
      </c>
      <c r="K158" s="41"/>
      <c r="L158" s="11">
        <v>36</v>
      </c>
      <c r="M158" s="247" t="s">
        <v>131</v>
      </c>
      <c r="N158" s="248"/>
      <c r="O158" s="248"/>
      <c r="P158" s="249"/>
      <c r="Q158" s="65">
        <f>J153</f>
        <v>0</v>
      </c>
      <c r="R158" s="100" t="s">
        <v>17</v>
      </c>
      <c r="S158" s="66">
        <f>H153</f>
        <v>0</v>
      </c>
      <c r="T158" s="93" t="s">
        <v>17</v>
      </c>
      <c r="U158" s="94"/>
      <c r="V158" s="95" t="s">
        <v>17</v>
      </c>
      <c r="W158" s="65">
        <f>H162</f>
        <v>0</v>
      </c>
      <c r="X158" s="100" t="s">
        <v>17</v>
      </c>
      <c r="Y158" s="66">
        <f>J162</f>
        <v>0</v>
      </c>
      <c r="Z158" s="65">
        <f>H158</f>
        <v>0</v>
      </c>
      <c r="AA158" s="100" t="s">
        <v>17</v>
      </c>
      <c r="AB158" s="66">
        <f>J158</f>
        <v>0</v>
      </c>
      <c r="AC158" s="231"/>
      <c r="AD158" s="126">
        <f>SUM(Q158,T158,W158,Z158)</f>
        <v>0</v>
      </c>
      <c r="AE158" s="125" t="s">
        <v>17</v>
      </c>
      <c r="AF158" s="124">
        <f>SUM(S158,V158,Y158,AB158)</f>
        <v>0</v>
      </c>
      <c r="AG158" s="231"/>
      <c r="AH158" s="126">
        <f>AD158-AF158</f>
        <v>0</v>
      </c>
      <c r="AI158" s="231"/>
      <c r="AJ158" s="231"/>
      <c r="AK158" s="127">
        <f>SUM(FX158:GA158)</f>
        <v>3</v>
      </c>
      <c r="AL158" s="231"/>
      <c r="AM158" s="225"/>
      <c r="AN158" s="113"/>
      <c r="AO158" s="128">
        <f t="shared" si="26"/>
        <v>36</v>
      </c>
      <c r="AP158" s="250" t="str">
        <f t="shared" si="26"/>
        <v>Rannebergens IF 1</v>
      </c>
      <c r="AQ158" s="250"/>
      <c r="AR158" s="250"/>
      <c r="AS158" s="250"/>
      <c r="AT158" s="129">
        <f t="shared" si="27"/>
        <v>0</v>
      </c>
      <c r="AU158" s="100" t="str">
        <f t="shared" si="27"/>
        <v>-</v>
      </c>
      <c r="AV158" s="131">
        <f t="shared" si="27"/>
        <v>0</v>
      </c>
      <c r="AW158" s="232" t="str">
        <f t="shared" si="28"/>
        <v>-</v>
      </c>
      <c r="AX158" s="233"/>
      <c r="AY158" s="233"/>
      <c r="AZ158" s="129">
        <f t="shared" si="29"/>
        <v>0</v>
      </c>
      <c r="BA158" s="140" t="str">
        <f>X158</f>
        <v>-</v>
      </c>
      <c r="BB158" s="131">
        <f>Y158</f>
        <v>0</v>
      </c>
      <c r="BC158" s="129">
        <f t="shared" si="30"/>
        <v>0</v>
      </c>
      <c r="BD158" s="100" t="str">
        <f t="shared" si="30"/>
        <v>-</v>
      </c>
      <c r="BE158" s="131">
        <f t="shared" si="30"/>
        <v>0</v>
      </c>
      <c r="BF158" s="231"/>
      <c r="BG158" s="134">
        <f t="shared" si="33"/>
        <v>0</v>
      </c>
      <c r="BH158" s="125" t="str">
        <f t="shared" si="33"/>
        <v>-</v>
      </c>
      <c r="BI158" s="133">
        <f t="shared" si="33"/>
        <v>0</v>
      </c>
      <c r="BJ158" s="231"/>
      <c r="BK158" s="134">
        <f>AH158</f>
        <v>0</v>
      </c>
      <c r="BL158" s="231"/>
      <c r="BM158" s="231"/>
      <c r="BN158" s="123">
        <f>AK158</f>
        <v>3</v>
      </c>
      <c r="BO158" s="231"/>
      <c r="BP158" s="123">
        <f t="shared" si="31"/>
        <v>0</v>
      </c>
      <c r="BQ158" s="52"/>
      <c r="BR158" s="229"/>
      <c r="BS158" s="52"/>
      <c r="BT158" s="229"/>
      <c r="BU158" s="52"/>
      <c r="BV158" s="20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88">
        <f>IF(Q158="-",0,IF(Q158&gt;S158,3,IF(Q158=S158,1,0)))</f>
        <v>1</v>
      </c>
      <c r="FY158" s="88">
        <f>IF(T158="-",0,IF(T158&gt;V158,3,IF(T158=V158,1,0)))</f>
        <v>0</v>
      </c>
      <c r="FZ158" s="88">
        <f>IF(W158="-",0,IF(W158&gt;Y158,3,IF(W158=Y158,1,0)))</f>
        <v>1</v>
      </c>
      <c r="GA158" s="88">
        <f>IF(Z158="-",0,IF(Z158&gt;AB158,3,IF(Z158=AB158,1,0)))</f>
        <v>1</v>
      </c>
      <c r="GB158" s="86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</row>
    <row r="159" spans="1:215" s="62" customFormat="1" ht="15" customHeight="1" thickBot="1" thickTop="1">
      <c r="A159" s="45">
        <v>0.6770833333333334</v>
      </c>
      <c r="B159" s="35">
        <v>227</v>
      </c>
      <c r="C159" s="36" t="s">
        <v>100</v>
      </c>
      <c r="D159" s="43">
        <f>L154</f>
        <v>34</v>
      </c>
      <c r="E159" s="59" t="str">
        <f>M154</f>
        <v>Qviding FIF Vinröd</v>
      </c>
      <c r="F159" s="43">
        <f>L151</f>
        <v>31</v>
      </c>
      <c r="G159" s="59" t="str">
        <f>M151</f>
        <v>Eds FF</v>
      </c>
      <c r="H159" s="56">
        <v>0</v>
      </c>
      <c r="I159" s="105" t="s">
        <v>17</v>
      </c>
      <c r="J159" s="57">
        <v>0</v>
      </c>
      <c r="K159" s="41"/>
      <c r="L159" s="11">
        <v>37</v>
      </c>
      <c r="M159" s="237" t="s">
        <v>132</v>
      </c>
      <c r="N159" s="238"/>
      <c r="O159" s="238"/>
      <c r="P159" s="239"/>
      <c r="Q159" s="65">
        <f>J157</f>
        <v>0</v>
      </c>
      <c r="R159" s="100" t="s">
        <v>17</v>
      </c>
      <c r="S159" s="66">
        <f>H157</f>
        <v>0</v>
      </c>
      <c r="T159" s="65">
        <f>J162</f>
        <v>0</v>
      </c>
      <c r="U159" s="100" t="s">
        <v>17</v>
      </c>
      <c r="V159" s="66">
        <f>H162</f>
        <v>0</v>
      </c>
      <c r="W159" s="93" t="s">
        <v>17</v>
      </c>
      <c r="X159" s="94"/>
      <c r="Y159" s="95" t="s">
        <v>17</v>
      </c>
      <c r="Z159" s="65">
        <f>H154</f>
        <v>0</v>
      </c>
      <c r="AA159" s="100" t="s">
        <v>17</v>
      </c>
      <c r="AB159" s="66">
        <f>J154</f>
        <v>0</v>
      </c>
      <c r="AC159" s="231"/>
      <c r="AD159" s="126">
        <f>SUM(T159,Q159,W159,Z159)</f>
        <v>0</v>
      </c>
      <c r="AE159" s="125" t="s">
        <v>17</v>
      </c>
      <c r="AF159" s="124">
        <f>SUM(V159,S159,Y159,AB159)</f>
        <v>0</v>
      </c>
      <c r="AG159" s="231"/>
      <c r="AH159" s="126">
        <f>AD159-AF159</f>
        <v>0</v>
      </c>
      <c r="AI159" s="231"/>
      <c r="AJ159" s="231"/>
      <c r="AK159" s="127">
        <f>SUM(FX159:GA159)</f>
        <v>3</v>
      </c>
      <c r="AL159" s="231"/>
      <c r="AM159" s="225"/>
      <c r="AN159" s="113"/>
      <c r="AO159" s="128">
        <f t="shared" si="26"/>
        <v>37</v>
      </c>
      <c r="AP159" s="240" t="str">
        <f t="shared" si="26"/>
        <v>Bergums IF</v>
      </c>
      <c r="AQ159" s="240"/>
      <c r="AR159" s="240"/>
      <c r="AS159" s="240"/>
      <c r="AT159" s="129">
        <f t="shared" si="27"/>
        <v>0</v>
      </c>
      <c r="AU159" s="100" t="str">
        <f t="shared" si="27"/>
        <v>-</v>
      </c>
      <c r="AV159" s="131">
        <f t="shared" si="27"/>
        <v>0</v>
      </c>
      <c r="AW159" s="129">
        <f t="shared" si="28"/>
        <v>0</v>
      </c>
      <c r="AX159" s="140" t="str">
        <f>U159</f>
        <v>-</v>
      </c>
      <c r="AY159" s="131">
        <f>V159</f>
        <v>0</v>
      </c>
      <c r="AZ159" s="232" t="str">
        <f t="shared" si="29"/>
        <v>-</v>
      </c>
      <c r="BA159" s="233"/>
      <c r="BB159" s="233"/>
      <c r="BC159" s="129">
        <f t="shared" si="30"/>
        <v>0</v>
      </c>
      <c r="BD159" s="100" t="str">
        <f t="shared" si="30"/>
        <v>-</v>
      </c>
      <c r="BE159" s="131">
        <f t="shared" si="30"/>
        <v>0</v>
      </c>
      <c r="BF159" s="231"/>
      <c r="BG159" s="134">
        <f t="shared" si="33"/>
        <v>0</v>
      </c>
      <c r="BH159" s="125" t="str">
        <f t="shared" si="33"/>
        <v>-</v>
      </c>
      <c r="BI159" s="133">
        <f t="shared" si="33"/>
        <v>0</v>
      </c>
      <c r="BJ159" s="231"/>
      <c r="BK159" s="134">
        <f>AH159</f>
        <v>0</v>
      </c>
      <c r="BL159" s="231"/>
      <c r="BM159" s="231"/>
      <c r="BN159" s="123">
        <f>AK159</f>
        <v>3</v>
      </c>
      <c r="BO159" s="231"/>
      <c r="BP159" s="123">
        <f t="shared" si="31"/>
        <v>0</v>
      </c>
      <c r="BQ159" s="52"/>
      <c r="BR159" s="229"/>
      <c r="BS159" s="52"/>
      <c r="BT159" s="229"/>
      <c r="BU159" s="52"/>
      <c r="BV159" s="20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88">
        <f>IF(Q159="-",0,IF(Q159&gt;S159,3,IF(Q159=S159,1,0)))</f>
        <v>1</v>
      </c>
      <c r="FY159" s="88">
        <f>IF(T159="-",0,IF(T159&gt;V159,3,IF(T159=V159,1,0)))</f>
        <v>1</v>
      </c>
      <c r="FZ159" s="88">
        <f>IF(W159="-",0,IF(W159&gt;Y159,3,IF(W159=Y159,1,0)))</f>
        <v>0</v>
      </c>
      <c r="GA159" s="88">
        <f>IF(Z159="-",0,IF(Z159&gt;AB159,3,IF(Z159=AB159,1,0)))</f>
        <v>1</v>
      </c>
      <c r="GB159" s="86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</row>
    <row r="160" spans="1:215" s="62" customFormat="1" ht="15" customHeight="1" thickBot="1" thickTop="1">
      <c r="A160" s="45">
        <v>0.6875</v>
      </c>
      <c r="B160" s="35">
        <v>228</v>
      </c>
      <c r="C160" s="36" t="s">
        <v>100</v>
      </c>
      <c r="D160" s="43">
        <f>L152</f>
        <v>32</v>
      </c>
      <c r="E160" s="59" t="str">
        <f>M152</f>
        <v>Grolanda IF</v>
      </c>
      <c r="F160" s="43">
        <f>L153</f>
        <v>33</v>
      </c>
      <c r="G160" s="59" t="str">
        <f>M153</f>
        <v>Rannebergens IF 2</v>
      </c>
      <c r="H160" s="56">
        <v>0</v>
      </c>
      <c r="I160" s="105" t="s">
        <v>17</v>
      </c>
      <c r="J160" s="57">
        <v>0</v>
      </c>
      <c r="K160" s="41"/>
      <c r="L160" s="11">
        <v>38</v>
      </c>
      <c r="M160" s="237" t="s">
        <v>133</v>
      </c>
      <c r="N160" s="238"/>
      <c r="O160" s="238"/>
      <c r="P160" s="239"/>
      <c r="Q160" s="65">
        <f>H161</f>
        <v>0</v>
      </c>
      <c r="R160" s="100" t="s">
        <v>17</v>
      </c>
      <c r="S160" s="66">
        <f>J161</f>
        <v>0</v>
      </c>
      <c r="T160" s="65">
        <f>J158</f>
        <v>0</v>
      </c>
      <c r="U160" s="100" t="s">
        <v>17</v>
      </c>
      <c r="V160" s="66">
        <f>H158</f>
        <v>0</v>
      </c>
      <c r="W160" s="65">
        <f>J154</f>
        <v>0</v>
      </c>
      <c r="X160" s="100" t="s">
        <v>17</v>
      </c>
      <c r="Y160" s="66">
        <f>H154</f>
        <v>0</v>
      </c>
      <c r="Z160" s="93" t="s">
        <v>17</v>
      </c>
      <c r="AA160" s="94"/>
      <c r="AB160" s="95" t="s">
        <v>17</v>
      </c>
      <c r="AC160" s="231"/>
      <c r="AD160" s="126">
        <f>SUM(W160,Q160,T160,Z160)</f>
        <v>0</v>
      </c>
      <c r="AE160" s="125" t="s">
        <v>17</v>
      </c>
      <c r="AF160" s="124">
        <f>SUM(Y160,S160,V160,AB160)</f>
        <v>0</v>
      </c>
      <c r="AG160" s="231"/>
      <c r="AH160" s="126">
        <f>AD160-AF160</f>
        <v>0</v>
      </c>
      <c r="AI160" s="231"/>
      <c r="AJ160" s="231"/>
      <c r="AK160" s="127">
        <f>SUM(FX160:GA160)</f>
        <v>3</v>
      </c>
      <c r="AL160" s="231"/>
      <c r="AM160" s="225"/>
      <c r="AN160" s="113"/>
      <c r="AO160" s="128">
        <f t="shared" si="26"/>
        <v>38</v>
      </c>
      <c r="AP160" s="241" t="str">
        <f t="shared" si="26"/>
        <v>Holmalunds IF</v>
      </c>
      <c r="AQ160" s="241"/>
      <c r="AR160" s="241"/>
      <c r="AS160" s="241"/>
      <c r="AT160" s="129">
        <f t="shared" si="27"/>
        <v>0</v>
      </c>
      <c r="AU160" s="100" t="str">
        <f t="shared" si="27"/>
        <v>-</v>
      </c>
      <c r="AV160" s="131">
        <f t="shared" si="27"/>
        <v>0</v>
      </c>
      <c r="AW160" s="129">
        <f t="shared" si="28"/>
        <v>0</v>
      </c>
      <c r="AX160" s="140" t="str">
        <f>U160</f>
        <v>-</v>
      </c>
      <c r="AY160" s="131">
        <f>V160</f>
        <v>0</v>
      </c>
      <c r="AZ160" s="129">
        <f t="shared" si="29"/>
        <v>0</v>
      </c>
      <c r="BA160" s="140" t="str">
        <f>X160</f>
        <v>-</v>
      </c>
      <c r="BB160" s="131">
        <f>Y160</f>
        <v>0</v>
      </c>
      <c r="BC160" s="232" t="str">
        <f t="shared" si="30"/>
        <v>-</v>
      </c>
      <c r="BD160" s="233"/>
      <c r="BE160" s="233"/>
      <c r="BF160" s="231"/>
      <c r="BG160" s="134">
        <f t="shared" si="33"/>
        <v>0</v>
      </c>
      <c r="BH160" s="125" t="str">
        <f t="shared" si="33"/>
        <v>-</v>
      </c>
      <c r="BI160" s="133">
        <f t="shared" si="33"/>
        <v>0</v>
      </c>
      <c r="BJ160" s="231"/>
      <c r="BK160" s="134">
        <f>AH160</f>
        <v>0</v>
      </c>
      <c r="BL160" s="231"/>
      <c r="BM160" s="231"/>
      <c r="BN160" s="123">
        <f>AK160</f>
        <v>3</v>
      </c>
      <c r="BO160" s="231"/>
      <c r="BP160" s="123">
        <f t="shared" si="31"/>
        <v>0</v>
      </c>
      <c r="BQ160" s="52"/>
      <c r="BR160" s="229"/>
      <c r="BS160" s="52"/>
      <c r="BT160" s="229"/>
      <c r="BU160" s="52"/>
      <c r="BV160" s="20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88">
        <f>IF(Q160="-",0,IF(Q160&gt;S160,3,IF(Q160=S160,1,0)))</f>
        <v>1</v>
      </c>
      <c r="FY160" s="88">
        <f>IF(T160="-",0,IF(T160&gt;V160,3,IF(T160=V160,1,0)))</f>
        <v>1</v>
      </c>
      <c r="FZ160" s="88">
        <f>IF(W160="-",0,IF(W160&gt;Y160,3,IF(W160=Y160,1,0)))</f>
        <v>1</v>
      </c>
      <c r="GA160" s="88">
        <f>IF(Z160="-",0,IF(Z160&gt;AB160,3,IF(Z160=AB160,1,0)))</f>
        <v>0</v>
      </c>
      <c r="GB160" s="86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</row>
    <row r="161" spans="1:215" s="62" customFormat="1" ht="15" customHeight="1" thickBot="1" thickTop="1">
      <c r="A161" s="45">
        <v>0.6979166666666666</v>
      </c>
      <c r="B161" s="35">
        <v>229</v>
      </c>
      <c r="C161" s="36" t="s">
        <v>101</v>
      </c>
      <c r="D161" s="43">
        <f>L160</f>
        <v>38</v>
      </c>
      <c r="E161" s="59" t="str">
        <f>M160</f>
        <v>Holmalunds IF</v>
      </c>
      <c r="F161" s="43">
        <f>L157</f>
        <v>35</v>
      </c>
      <c r="G161" s="59" t="str">
        <f>M157</f>
        <v>Qviding FIF Blå</v>
      </c>
      <c r="H161" s="56">
        <v>0</v>
      </c>
      <c r="I161" s="105" t="s">
        <v>17</v>
      </c>
      <c r="J161" s="57">
        <v>0</v>
      </c>
      <c r="K161" s="41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20"/>
      <c r="BL161" s="113"/>
      <c r="BM161" s="113"/>
      <c r="BN161" s="113"/>
      <c r="BO161" s="113"/>
      <c r="BP161" s="113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</row>
    <row r="162" spans="1:215" s="62" customFormat="1" ht="15" customHeight="1" thickBot="1" thickTop="1">
      <c r="A162" s="45">
        <v>0.7083333333333334</v>
      </c>
      <c r="B162" s="35">
        <v>230</v>
      </c>
      <c r="C162" s="36" t="s">
        <v>101</v>
      </c>
      <c r="D162" s="43">
        <f>L158</f>
        <v>36</v>
      </c>
      <c r="E162" s="59" t="str">
        <f>M158</f>
        <v>Rannebergens IF 1</v>
      </c>
      <c r="F162" s="43">
        <f>L159</f>
        <v>37</v>
      </c>
      <c r="G162" s="59" t="str">
        <f>M159</f>
        <v>Bergums IF</v>
      </c>
      <c r="H162" s="56">
        <v>0</v>
      </c>
      <c r="I162" s="105" t="s">
        <v>17</v>
      </c>
      <c r="J162" s="57">
        <v>0</v>
      </c>
      <c r="K162" s="41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20"/>
      <c r="BL162" s="113"/>
      <c r="BM162" s="113"/>
      <c r="BN162" s="113"/>
      <c r="BO162" s="113"/>
      <c r="BP162" s="113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</row>
    <row r="163" spans="11:68" ht="15" customHeight="1" thickTop="1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1:68" ht="15" customHeight="1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1:68" ht="15" customHeight="1" thickBot="1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ht="15" customHeight="1" thickBot="1" thickTop="1">
      <c r="A166" s="13"/>
      <c r="B166" s="22"/>
      <c r="C166" s="44"/>
      <c r="D166" s="15"/>
      <c r="E166" s="242" t="s">
        <v>85</v>
      </c>
      <c r="F166" s="243"/>
      <c r="G166" s="244"/>
      <c r="H166" s="70"/>
      <c r="I166" s="30"/>
      <c r="J166" s="3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ht="15" customHeight="1" thickBot="1" thickTop="1">
      <c r="A167" s="10" t="s">
        <v>14</v>
      </c>
      <c r="B167" s="35" t="s">
        <v>10</v>
      </c>
      <c r="C167" s="36" t="s">
        <v>24</v>
      </c>
      <c r="D167" s="27" t="s">
        <v>13</v>
      </c>
      <c r="E167" s="27" t="s">
        <v>11</v>
      </c>
      <c r="F167" s="27" t="s">
        <v>13</v>
      </c>
      <c r="G167" s="27" t="s">
        <v>11</v>
      </c>
      <c r="H167" s="234" t="s">
        <v>5</v>
      </c>
      <c r="I167" s="234"/>
      <c r="J167" s="23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ht="15" customHeight="1" thickBot="1" thickTop="1">
      <c r="A168" s="45">
        <v>0.7222222222222222</v>
      </c>
      <c r="B168" s="35">
        <v>231</v>
      </c>
      <c r="C168" s="68" t="s">
        <v>65</v>
      </c>
      <c r="D168" s="235" t="s">
        <v>67</v>
      </c>
      <c r="E168" s="236"/>
      <c r="F168" s="235" t="s">
        <v>68</v>
      </c>
      <c r="G168" s="227"/>
      <c r="H168" s="38"/>
      <c r="I168" s="97" t="s">
        <v>17</v>
      </c>
      <c r="J168" s="6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ht="15" customHeight="1" thickBot="1" thickTop="1">
      <c r="A169" s="10"/>
      <c r="B169" s="35"/>
      <c r="C169" s="36"/>
      <c r="D169" s="226"/>
      <c r="E169" s="227"/>
      <c r="F169" s="226"/>
      <c r="G169" s="227"/>
      <c r="H169" s="39"/>
      <c r="I169" s="97" t="s">
        <v>17</v>
      </c>
      <c r="J169" s="4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ht="15" customHeight="1" thickBot="1" thickTop="1">
      <c r="A170" s="45">
        <v>0.7326388888888888</v>
      </c>
      <c r="B170" s="35">
        <v>232</v>
      </c>
      <c r="C170" s="68" t="s">
        <v>66</v>
      </c>
      <c r="D170" s="235" t="s">
        <v>69</v>
      </c>
      <c r="E170" s="236"/>
      <c r="F170" s="235" t="s">
        <v>70</v>
      </c>
      <c r="G170" s="227"/>
      <c r="H170" s="38"/>
      <c r="I170" s="97" t="s">
        <v>17</v>
      </c>
      <c r="J170" s="6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ht="15" customHeight="1" thickBot="1" thickTop="1">
      <c r="A171" s="10"/>
      <c r="B171" s="35"/>
      <c r="C171" s="36"/>
      <c r="D171" s="226"/>
      <c r="E171" s="227"/>
      <c r="F171" s="226"/>
      <c r="G171" s="227"/>
      <c r="H171" s="39"/>
      <c r="I171" s="97" t="s">
        <v>17</v>
      </c>
      <c r="J171" s="4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1:68" ht="15" customHeight="1" thickTop="1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1:68" ht="15" customHeight="1" thickBot="1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ht="15" customHeight="1" thickBot="1" thickTop="1">
      <c r="A174" s="15"/>
      <c r="B174" s="22"/>
      <c r="C174" s="44"/>
      <c r="D174" s="15"/>
      <c r="E174" s="242" t="s">
        <v>71</v>
      </c>
      <c r="F174" s="243"/>
      <c r="G174" s="244"/>
      <c r="H174" s="70"/>
      <c r="I174" s="30"/>
      <c r="J174" s="3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ht="15" customHeight="1" thickTop="1">
      <c r="A175" s="146" t="s">
        <v>14</v>
      </c>
      <c r="B175" s="203" t="s">
        <v>10</v>
      </c>
      <c r="C175" s="209" t="s">
        <v>24</v>
      </c>
      <c r="D175" s="200" t="s">
        <v>13</v>
      </c>
      <c r="E175" s="200" t="s">
        <v>11</v>
      </c>
      <c r="F175" s="200" t="s">
        <v>13</v>
      </c>
      <c r="G175" s="200" t="s">
        <v>11</v>
      </c>
      <c r="H175" s="327" t="s">
        <v>5</v>
      </c>
      <c r="I175" s="327"/>
      <c r="J175" s="32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ht="15" customHeight="1" thickBot="1">
      <c r="A176" s="210">
        <v>0.75</v>
      </c>
      <c r="B176" s="211">
        <v>233</v>
      </c>
      <c r="C176" s="212" t="s">
        <v>30</v>
      </c>
      <c r="D176" s="286" t="s">
        <v>72</v>
      </c>
      <c r="E176" s="287"/>
      <c r="F176" s="286" t="s">
        <v>73</v>
      </c>
      <c r="G176" s="287"/>
      <c r="H176" s="213"/>
      <c r="I176" s="214" t="s">
        <v>17</v>
      </c>
      <c r="J176" s="2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ht="15" customHeight="1" thickBot="1" thickTop="1">
      <c r="A177" s="216"/>
      <c r="B177" s="217"/>
      <c r="C177" s="218"/>
      <c r="D177" s="266"/>
      <c r="E177" s="267"/>
      <c r="F177" s="266"/>
      <c r="G177" s="267"/>
      <c r="H177" s="219"/>
      <c r="I177" s="220" t="s">
        <v>17</v>
      </c>
      <c r="J177" s="2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1:68" ht="15" customHeight="1" thickTop="1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1:68" ht="15" customHeight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1:68" ht="15" customHeight="1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1:68" ht="15" customHeight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1:68" ht="15" customHeight="1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1:68" ht="15" customHeight="1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1:68" ht="15" customHeight="1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1:68" ht="15" customHeight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1:68" ht="15" customHeight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1:68" ht="15" customHeight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1:68" ht="15" customHeight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1:68" ht="15" customHeight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4:68" ht="15" customHeight="1">
      <c r="D190" s="296" t="s">
        <v>96</v>
      </c>
      <c r="E190" s="297"/>
      <c r="F190" s="297"/>
      <c r="G190" s="297"/>
      <c r="H190" s="297"/>
      <c r="I190" s="297"/>
      <c r="J190" s="297"/>
      <c r="K190" s="29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4:68" ht="15" customHeight="1">
      <c r="D191" s="297"/>
      <c r="E191" s="297"/>
      <c r="F191" s="297"/>
      <c r="G191" s="297"/>
      <c r="H191" s="297"/>
      <c r="I191" s="297"/>
      <c r="J191" s="297"/>
      <c r="K191" s="297"/>
      <c r="L191" s="1"/>
      <c r="M191" s="298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112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4:68" ht="15" customHeight="1">
      <c r="D192" s="297"/>
      <c r="E192" s="297"/>
      <c r="F192" s="297"/>
      <c r="G192" s="297"/>
      <c r="H192" s="297"/>
      <c r="I192" s="297"/>
      <c r="J192" s="297"/>
      <c r="K192" s="297"/>
      <c r="L192" s="1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115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1:68" ht="15" customHeight="1">
      <c r="K193" s="1"/>
      <c r="L193" s="1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115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1:68" ht="15" customHeight="1">
      <c r="K194" s="1"/>
      <c r="L194" s="1"/>
      <c r="M194" s="74"/>
      <c r="N194" s="74"/>
      <c r="O194" s="74"/>
      <c r="P194" s="74"/>
      <c r="Q194" s="74"/>
      <c r="R194" s="74"/>
      <c r="S194" s="33"/>
      <c r="T194" s="33"/>
      <c r="U194" s="33"/>
      <c r="V194" s="33"/>
      <c r="W194" s="33"/>
      <c r="X194" s="33"/>
      <c r="Y194" s="33"/>
      <c r="Z194" s="33"/>
      <c r="AA194" s="300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7:68" ht="15" customHeight="1">
      <c r="G195" s="223" t="s">
        <v>94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="1" customFormat="1" ht="15" customHeight="1"/>
    <row r="197" s="1" customFormat="1" ht="15" customHeight="1" thickBot="1"/>
    <row r="198" spans="1:68" ht="15" customHeight="1" thickBot="1" thickTop="1">
      <c r="A198" s="13"/>
      <c r="B198" s="22"/>
      <c r="C198" s="44"/>
      <c r="D198" s="15"/>
      <c r="E198" s="328" t="s">
        <v>31</v>
      </c>
      <c r="F198" s="329"/>
      <c r="G198" s="330"/>
      <c r="H198" s="70"/>
      <c r="I198" s="30"/>
      <c r="J198" s="3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ht="15" customHeight="1" thickBot="1" thickTop="1">
      <c r="A199" s="10" t="s">
        <v>14</v>
      </c>
      <c r="B199" s="35" t="s">
        <v>10</v>
      </c>
      <c r="C199" s="36" t="s">
        <v>24</v>
      </c>
      <c r="D199" s="27" t="s">
        <v>13</v>
      </c>
      <c r="E199" s="27" t="s">
        <v>11</v>
      </c>
      <c r="F199" s="27" t="s">
        <v>13</v>
      </c>
      <c r="G199" s="27" t="s">
        <v>11</v>
      </c>
      <c r="H199" s="234" t="s">
        <v>5</v>
      </c>
      <c r="I199" s="234"/>
      <c r="J199" s="23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ht="15" customHeight="1" thickBot="1" thickTop="1">
      <c r="A200" s="45">
        <v>0.7638888888888888</v>
      </c>
      <c r="B200" s="35">
        <v>234</v>
      </c>
      <c r="C200" s="68" t="s">
        <v>32</v>
      </c>
      <c r="D200" s="235" t="s">
        <v>74</v>
      </c>
      <c r="E200" s="236"/>
      <c r="F200" s="235" t="s">
        <v>75</v>
      </c>
      <c r="G200" s="236"/>
      <c r="H200" s="38"/>
      <c r="I200" s="97" t="s">
        <v>17</v>
      </c>
      <c r="J200" s="6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ht="15" customHeight="1" thickBot="1" thickTop="1">
      <c r="A201" s="10"/>
      <c r="B201" s="35"/>
      <c r="C201" s="36"/>
      <c r="D201" s="226"/>
      <c r="E201" s="227"/>
      <c r="F201" s="226"/>
      <c r="G201" s="227"/>
      <c r="H201" s="39"/>
      <c r="I201" s="97" t="s">
        <v>17</v>
      </c>
      <c r="J201" s="4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ht="15" customHeight="1" thickBot="1" thickTop="1">
      <c r="A202" s="45">
        <v>0.7743055555555555</v>
      </c>
      <c r="B202" s="35">
        <v>235</v>
      </c>
      <c r="C202" s="68" t="s">
        <v>33</v>
      </c>
      <c r="D202" s="235" t="s">
        <v>76</v>
      </c>
      <c r="E202" s="236"/>
      <c r="F202" s="235" t="s">
        <v>77</v>
      </c>
      <c r="G202" s="236"/>
      <c r="H202" s="38"/>
      <c r="I202" s="97" t="s">
        <v>17</v>
      </c>
      <c r="J202" s="6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ht="15" customHeight="1" thickBot="1" thickTop="1">
      <c r="A203" s="10"/>
      <c r="B203" s="35"/>
      <c r="C203" s="36"/>
      <c r="D203" s="226"/>
      <c r="E203" s="227"/>
      <c r="F203" s="226"/>
      <c r="G203" s="227"/>
      <c r="H203" s="39"/>
      <c r="I203" s="97" t="s">
        <v>17</v>
      </c>
      <c r="J203" s="4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="1" customFormat="1" ht="15" customHeight="1" thickTop="1"/>
    <row r="205" s="1" customFormat="1" ht="15" customHeight="1" thickBot="1"/>
    <row r="206" spans="1:68" ht="15" customHeight="1" thickBot="1" thickTop="1">
      <c r="A206" s="13"/>
      <c r="B206" s="22"/>
      <c r="C206" s="44"/>
      <c r="D206" s="15"/>
      <c r="E206" s="331" t="s">
        <v>34</v>
      </c>
      <c r="F206" s="332"/>
      <c r="G206" s="333"/>
      <c r="H206" s="70"/>
      <c r="I206" s="30"/>
      <c r="J206" s="3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ht="15" customHeight="1" thickBot="1" thickTop="1">
      <c r="A207" s="10" t="s">
        <v>14</v>
      </c>
      <c r="B207" s="35" t="s">
        <v>10</v>
      </c>
      <c r="C207" s="36" t="s">
        <v>24</v>
      </c>
      <c r="D207" s="27" t="s">
        <v>13</v>
      </c>
      <c r="E207" s="27" t="s">
        <v>11</v>
      </c>
      <c r="F207" s="27" t="s">
        <v>13</v>
      </c>
      <c r="G207" s="27" t="s">
        <v>11</v>
      </c>
      <c r="H207" s="234" t="s">
        <v>5</v>
      </c>
      <c r="I207" s="234"/>
      <c r="J207" s="23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ht="15" customHeight="1" thickBot="1" thickTop="1">
      <c r="A208" s="45">
        <v>0.7951388888888888</v>
      </c>
      <c r="B208" s="35">
        <v>236</v>
      </c>
      <c r="C208" s="68" t="s">
        <v>35</v>
      </c>
      <c r="D208" s="235" t="s">
        <v>78</v>
      </c>
      <c r="E208" s="236"/>
      <c r="F208" s="235" t="s">
        <v>79</v>
      </c>
      <c r="G208" s="236"/>
      <c r="H208" s="38"/>
      <c r="I208" s="97" t="s">
        <v>17</v>
      </c>
      <c r="J208" s="6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ht="15" customHeight="1" thickBot="1" thickTop="1">
      <c r="A209" s="10"/>
      <c r="B209" s="35"/>
      <c r="C209" s="36"/>
      <c r="D209" s="226"/>
      <c r="E209" s="227"/>
      <c r="F209" s="226"/>
      <c r="G209" s="227"/>
      <c r="H209" s="39"/>
      <c r="I209" s="97" t="s">
        <v>17</v>
      </c>
      <c r="J209" s="48"/>
      <c r="K209" s="2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10" s="1" customFormat="1" ht="15" customHeight="1" thickTop="1">
      <c r="A210"/>
      <c r="B210"/>
      <c r="C210"/>
      <c r="D210"/>
      <c r="E210"/>
      <c r="F210"/>
      <c r="G210"/>
      <c r="H210"/>
      <c r="I210"/>
      <c r="J210"/>
    </row>
    <row r="211" spans="1:10" s="1" customFormat="1" ht="15" customHeight="1" thickBot="1">
      <c r="A211"/>
      <c r="B211"/>
      <c r="C211"/>
      <c r="D211"/>
      <c r="E211"/>
      <c r="F211"/>
      <c r="G211"/>
      <c r="H211"/>
      <c r="I211"/>
      <c r="J211"/>
    </row>
    <row r="212" spans="1:68" ht="15" customHeight="1" thickBot="1" thickTop="1">
      <c r="A212" s="13"/>
      <c r="B212" s="22"/>
      <c r="C212" s="44"/>
      <c r="D212" s="15"/>
      <c r="E212" s="331" t="s">
        <v>49</v>
      </c>
      <c r="F212" s="332"/>
      <c r="G212" s="333"/>
      <c r="H212" s="70"/>
      <c r="I212" s="30"/>
      <c r="J212" s="3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ht="15" customHeight="1" thickBot="1" thickTop="1">
      <c r="A213" s="10" t="s">
        <v>14</v>
      </c>
      <c r="B213" s="35" t="s">
        <v>10</v>
      </c>
      <c r="C213" s="36" t="s">
        <v>24</v>
      </c>
      <c r="D213" s="27" t="s">
        <v>13</v>
      </c>
      <c r="E213" s="27" t="s">
        <v>4</v>
      </c>
      <c r="F213" s="27" t="s">
        <v>13</v>
      </c>
      <c r="G213" s="27" t="s">
        <v>4</v>
      </c>
      <c r="H213" s="234" t="s">
        <v>5</v>
      </c>
      <c r="I213" s="234"/>
      <c r="J213" s="23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ht="15" customHeight="1" thickBot="1" thickTop="1">
      <c r="A214" s="45">
        <v>0.8125</v>
      </c>
      <c r="B214" s="35">
        <v>237</v>
      </c>
      <c r="C214" s="36" t="s">
        <v>49</v>
      </c>
      <c r="D214" s="235" t="s">
        <v>80</v>
      </c>
      <c r="E214" s="236"/>
      <c r="F214" s="235" t="s">
        <v>81</v>
      </c>
      <c r="G214" s="236"/>
      <c r="H214" s="38"/>
      <c r="I214" s="97" t="s">
        <v>17</v>
      </c>
      <c r="J214" s="6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ht="15" customHeight="1" thickBot="1" thickTop="1">
      <c r="A215" s="10"/>
      <c r="B215" s="35"/>
      <c r="C215" s="36"/>
      <c r="D215" s="226"/>
      <c r="E215" s="227"/>
      <c r="F215" s="226"/>
      <c r="G215" s="227"/>
      <c r="H215" s="39"/>
      <c r="I215" s="97" t="s">
        <v>17</v>
      </c>
      <c r="J215" s="4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="1" customFormat="1" ht="15" customHeight="1" thickTop="1"/>
    <row r="217" s="1" customFormat="1" ht="15" customHeight="1"/>
    <row r="218" s="1" customFormat="1" ht="15" customHeight="1"/>
    <row r="219" s="1" customFormat="1" ht="15" customHeight="1"/>
    <row r="220" s="1" customFormat="1" ht="15" customHeight="1"/>
    <row r="221" s="1" customFormat="1" ht="15" customHeight="1"/>
    <row r="222" s="1" customFormat="1" ht="15" customHeight="1"/>
    <row r="223" s="1" customFormat="1" ht="15" customHeight="1"/>
    <row r="224" s="1" customFormat="1" ht="15" customHeight="1"/>
    <row r="225" s="1" customFormat="1" ht="15" customHeight="1"/>
    <row r="226" s="1" customFormat="1" ht="15" customHeight="1"/>
    <row r="227" s="1" customFormat="1" ht="15" customHeight="1"/>
    <row r="228" s="1" customFormat="1" ht="15" customHeight="1"/>
    <row r="229" s="1" customFormat="1" ht="15" customHeight="1"/>
    <row r="230" s="1" customFormat="1" ht="15" customHeight="1"/>
    <row r="231" s="1" customFormat="1" ht="15" customHeight="1"/>
    <row r="232" s="1" customFormat="1" ht="15" customHeight="1"/>
    <row r="233" s="1" customFormat="1" ht="15" customHeight="1"/>
    <row r="234" s="1" customFormat="1" ht="15" customHeight="1"/>
    <row r="235" s="1" customFormat="1" ht="15" customHeight="1"/>
    <row r="236" s="1" customFormat="1" ht="15" customHeight="1"/>
    <row r="237" s="1" customFormat="1" ht="15" customHeight="1"/>
    <row r="238" s="1" customFormat="1" ht="15" customHeight="1"/>
    <row r="239" s="1" customFormat="1" ht="15" customHeight="1"/>
    <row r="240" s="1" customFormat="1" ht="15" customHeight="1"/>
    <row r="241" s="1" customFormat="1" ht="15" customHeight="1"/>
    <row r="242" s="1" customFormat="1" ht="15" customHeight="1"/>
    <row r="243" s="1" customFormat="1" ht="15" customHeight="1"/>
    <row r="244" s="1" customFormat="1" ht="15" customHeight="1"/>
    <row r="245" s="1" customFormat="1" ht="15" customHeight="1"/>
    <row r="246" s="1" customFormat="1" ht="15" customHeight="1"/>
    <row r="247" s="1" customFormat="1" ht="15" customHeight="1"/>
    <row r="248" s="1" customFormat="1" ht="15" customHeight="1"/>
    <row r="249" s="1" customFormat="1" ht="15" customHeight="1"/>
    <row r="250" s="1" customFormat="1" ht="15" customHeight="1"/>
    <row r="251" s="1" customFormat="1" ht="15" customHeight="1"/>
    <row r="252" s="1" customFormat="1" ht="15" customHeight="1"/>
    <row r="253" s="1" customFormat="1" ht="15" customHeight="1"/>
    <row r="254" s="1" customFormat="1" ht="15" customHeight="1"/>
    <row r="255" s="1" customFormat="1" ht="15" customHeight="1"/>
    <row r="256" s="1" customFormat="1" ht="15" customHeight="1"/>
    <row r="257" s="1" customFormat="1" ht="15" customHeight="1"/>
    <row r="258" s="1" customFormat="1" ht="15" customHeight="1"/>
    <row r="259" s="1" customFormat="1" ht="15" customHeight="1"/>
    <row r="260" s="1" customFormat="1" ht="15" customHeight="1"/>
    <row r="261" s="1" customFormat="1" ht="15" customHeight="1"/>
    <row r="262" s="1" customFormat="1" ht="15" customHeight="1"/>
    <row r="263" s="1" customFormat="1" ht="15" customHeight="1"/>
    <row r="264" s="1" customFormat="1" ht="15" customHeight="1"/>
    <row r="265" s="1" customFormat="1" ht="15" customHeight="1"/>
    <row r="266" s="1" customFormat="1" ht="15" customHeight="1"/>
    <row r="267" s="1" customFormat="1" ht="15" customHeight="1"/>
    <row r="268" s="1" customFormat="1" ht="15" customHeight="1"/>
    <row r="269" s="1" customFormat="1" ht="15" customHeight="1"/>
    <row r="270" s="1" customFormat="1" ht="15" customHeight="1"/>
    <row r="271" s="1" customFormat="1" ht="15" customHeight="1"/>
    <row r="272" s="1" customFormat="1" ht="15" customHeight="1"/>
    <row r="273" s="1" customFormat="1" ht="15" customHeight="1"/>
    <row r="274" s="1" customFormat="1" ht="15" customHeight="1"/>
    <row r="275" s="1" customFormat="1" ht="15" customHeight="1"/>
    <row r="276" s="1" customFormat="1" ht="15" customHeight="1"/>
    <row r="277" s="1" customFormat="1" ht="15" customHeight="1"/>
    <row r="278" s="1" customFormat="1" ht="15" customHeight="1"/>
    <row r="279" s="1" customFormat="1" ht="15" customHeight="1"/>
    <row r="280" s="1" customFormat="1" ht="15" customHeight="1"/>
    <row r="281" s="1" customFormat="1" ht="15" customHeight="1"/>
    <row r="282" s="1" customFormat="1" ht="15" customHeight="1"/>
    <row r="283" s="1" customFormat="1" ht="15" customHeight="1"/>
    <row r="284" s="1" customFormat="1" ht="15" customHeight="1"/>
    <row r="285" s="1" customFormat="1" ht="15" customHeight="1"/>
    <row r="286" s="1" customFormat="1" ht="15" customHeight="1"/>
    <row r="287" s="1" customFormat="1" ht="15" customHeight="1"/>
    <row r="288" s="1" customFormat="1" ht="15" customHeight="1"/>
    <row r="289" s="1" customFormat="1" ht="15" customHeight="1"/>
    <row r="290" s="1" customFormat="1" ht="15" customHeight="1"/>
    <row r="291" s="1" customFormat="1" ht="15" customHeight="1"/>
    <row r="292" s="1" customFormat="1" ht="15" customHeight="1"/>
    <row r="293" s="1" customFormat="1" ht="15" customHeight="1"/>
    <row r="294" s="1" customFormat="1" ht="15" customHeight="1"/>
    <row r="295" s="1" customFormat="1" ht="15" customHeight="1"/>
    <row r="296" s="1" customFormat="1" ht="15" customHeight="1"/>
    <row r="297" s="1" customFormat="1" ht="15" customHeight="1"/>
    <row r="298" s="1" customFormat="1" ht="15" customHeight="1"/>
    <row r="299" s="1" customFormat="1" ht="15" customHeight="1"/>
    <row r="300" s="1" customFormat="1" ht="15" customHeight="1"/>
    <row r="301" s="1" customFormat="1" ht="15" customHeight="1"/>
    <row r="302" s="1" customFormat="1" ht="15" customHeight="1"/>
    <row r="303" s="1" customFormat="1" ht="15" customHeight="1"/>
    <row r="304" s="1" customFormat="1" ht="15" customHeight="1"/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="1" customFormat="1" ht="15" customHeight="1"/>
    <row r="321" s="1" customFormat="1" ht="15" customHeight="1"/>
    <row r="322" s="1" customFormat="1" ht="15" customHeight="1"/>
    <row r="323" s="1" customFormat="1" ht="15" customHeight="1"/>
    <row r="324" s="1" customFormat="1" ht="15" customHeight="1"/>
    <row r="325" s="1" customFormat="1" ht="15" customHeight="1"/>
    <row r="326" s="1" customFormat="1" ht="15" customHeight="1"/>
    <row r="327" s="1" customFormat="1" ht="15" customHeight="1"/>
    <row r="328" s="1" customFormat="1" ht="15" customHeight="1"/>
    <row r="329" s="1" customFormat="1" ht="15" customHeight="1"/>
    <row r="330" s="1" customFormat="1" ht="15" customHeight="1"/>
    <row r="331" s="1" customFormat="1" ht="15" customHeight="1"/>
    <row r="332" s="1" customFormat="1" ht="15" customHeight="1"/>
    <row r="333" s="1" customFormat="1" ht="15" customHeight="1"/>
    <row r="334" s="1" customFormat="1" ht="15" customHeight="1"/>
    <row r="335" s="1" customFormat="1" ht="15" customHeight="1"/>
    <row r="336" s="1" customFormat="1" ht="15" customHeight="1"/>
    <row r="337" s="1" customFormat="1" ht="15" customHeight="1"/>
    <row r="338" s="1" customFormat="1" ht="15" customHeight="1"/>
    <row r="339" s="1" customFormat="1" ht="15" customHeight="1"/>
    <row r="340" s="1" customFormat="1" ht="15" customHeight="1"/>
    <row r="341" s="1" customFormat="1" ht="15" customHeight="1"/>
    <row r="342" s="1" customFormat="1" ht="15" customHeight="1"/>
    <row r="343" s="1" customFormat="1" ht="15" customHeight="1"/>
    <row r="344" s="1" customFormat="1" ht="15" customHeight="1"/>
    <row r="345" s="1" customFormat="1" ht="15" customHeight="1"/>
    <row r="346" s="1" customFormat="1" ht="15" customHeight="1"/>
    <row r="347" s="1" customFormat="1" ht="15" customHeight="1"/>
    <row r="348" s="1" customFormat="1" ht="15" customHeight="1"/>
    <row r="349" s="1" customFormat="1" ht="15" customHeight="1"/>
    <row r="350" s="1" customFormat="1" ht="15" customHeight="1"/>
    <row r="351" s="1" customFormat="1" ht="15" customHeight="1"/>
    <row r="352" s="1" customFormat="1" ht="15" customHeight="1"/>
    <row r="353" s="1" customFormat="1" ht="15" customHeight="1"/>
    <row r="354" s="1" customFormat="1" ht="15" customHeight="1"/>
    <row r="355" s="1" customFormat="1" ht="15" customHeight="1"/>
    <row r="356" s="1" customFormat="1" ht="15" customHeight="1"/>
    <row r="357" s="1" customFormat="1" ht="15" customHeight="1"/>
    <row r="358" s="1" customFormat="1" ht="15" customHeight="1"/>
    <row r="359" s="1" customFormat="1" ht="15" customHeight="1"/>
    <row r="360" s="1" customFormat="1" ht="15" customHeight="1"/>
    <row r="361" s="1" customFormat="1" ht="15" customHeight="1"/>
    <row r="362" s="1" customFormat="1" ht="15" customHeight="1"/>
    <row r="363" s="1" customFormat="1" ht="15" customHeight="1"/>
    <row r="364" s="1" customFormat="1" ht="15" customHeight="1"/>
    <row r="365" s="1" customFormat="1" ht="15" customHeight="1"/>
    <row r="366" s="1" customFormat="1" ht="15" customHeight="1"/>
    <row r="367" s="1" customFormat="1" ht="15" customHeight="1"/>
    <row r="368" s="1" customFormat="1" ht="15" customHeight="1"/>
    <row r="369" s="1" customFormat="1" ht="15" customHeight="1"/>
    <row r="370" s="1" customFormat="1" ht="15" customHeight="1"/>
    <row r="371" s="1" customFormat="1" ht="15" customHeight="1"/>
    <row r="372" s="1" customFormat="1" ht="15" customHeight="1"/>
    <row r="373" s="1" customFormat="1" ht="15" customHeight="1"/>
    <row r="374" s="1" customFormat="1" ht="15" customHeight="1"/>
    <row r="375" s="1" customFormat="1" ht="15" customHeight="1"/>
    <row r="376" s="1" customFormat="1" ht="15" customHeight="1"/>
    <row r="377" s="1" customFormat="1" ht="15" customHeight="1"/>
    <row r="378" s="1" customFormat="1" ht="15" customHeight="1"/>
    <row r="379" s="1" customFormat="1" ht="15" customHeight="1"/>
    <row r="380" s="1" customFormat="1" ht="15" customHeight="1"/>
    <row r="381" s="1" customFormat="1" ht="15" customHeight="1"/>
    <row r="382" s="1" customFormat="1" ht="15" customHeight="1"/>
    <row r="383" s="1" customFormat="1" ht="15" customHeight="1"/>
    <row r="384" s="1" customFormat="1" ht="15" customHeight="1"/>
    <row r="385" s="1" customFormat="1" ht="15" customHeight="1"/>
    <row r="386" s="1" customFormat="1" ht="15" customHeight="1"/>
    <row r="387" s="1" customFormat="1" ht="15" customHeight="1"/>
    <row r="388" s="1" customFormat="1" ht="15" customHeight="1"/>
  </sheetData>
  <sheetProtection password="D905" sheet="1"/>
  <protectedRanges>
    <protectedRange password="D905" sqref="E98:G101 S4:AF4 L76:P92 A92:K94 D47:F52 G50:H50 J47:K52 G47:I49 G51:I52 M48:P51 S51:AF51 A95:D100 H101:I101 K98:L101 H98:J100 A1:P5 D143:K145 G147 E95:L97 D190:K192 G195 M96:P99 S99:AF99 M144:P147 S147:AF147 M191:P194 S194:AF194" name="Omr?de19"/>
    <protectedRange password="D945" sqref="L7:M7 L54:M54" name="Omr?de3_1_1"/>
    <protectedRange password="D945" sqref="L102:M102" name="Omr?de3_1_1_1"/>
    <protectedRange password="CA15" sqref="J150" name="Omr?de15_1"/>
    <protectedRange password="CA55" sqref="H150" name="Resultat hemmalag_1"/>
    <protectedRange password="CA55" sqref="J150" name="Resultat Bortalag_1"/>
    <protectedRange password="CA15" sqref="H150" name="Omr?de14_1"/>
    <protectedRange password="CA55" sqref="BM150 BQ150:BR150 BO150 BT150 BO156 AJ156 AL156 BM156 AJ150 AL150 BR156 BT156" name="Po?ngPlac_1"/>
    <protectedRange password="CA15" sqref="BQ150" name="Omr?de10_1"/>
    <protectedRange password="CA15" sqref="BQ150" name="Omr?de16_1"/>
    <protectedRange password="CA15" sqref="C150" name="Omr?de13_1"/>
    <protectedRange password="CA15" sqref="C150" name="Omr?de9_1_1"/>
    <protectedRange password="CA55" sqref="C150" name="KlockaMatchPlan_1"/>
    <protectedRange password="CA15" sqref="BP156 AM150 AM156 BP150 BU150 BU156" name="Omr?de17_1_1"/>
    <protectedRange password="CA15" sqref="BP156 AM150 AM156 BP150 BU150 BU156" name="Omr?de11_1_1"/>
    <protectedRange password="CA55" sqref="BP150 BU150 AM150 AM156 BU156 BP156" name="Po?ngPlac_1_1"/>
    <protectedRange password="CFD0" sqref="BQ151:BQ154 AL155:AO155 BQ156:BQ160 BT155:BW155" name="Omr?de28_1"/>
    <protectedRange password="CFD0" sqref="J151:J162" name="Omr?de8_2"/>
    <protectedRange password="D905" sqref="L150:L154 L156:L160 AO150:AO154 M150:P150 AP150:AS150 M156:P156 AO156:AO160 AP156:AS156" name="Omr?de5_1"/>
    <protectedRange password="CFD0" sqref="H151:H162" name="Omr?de7_1"/>
    <protectedRange password="CFD0" sqref="BQ151:BQ154 AL155:AO155 BQ156:BQ160 BT155:BW155" name="Omr?de17_2"/>
  </protectedRanges>
  <mergeCells count="382">
    <mergeCell ref="AA194:AK194"/>
    <mergeCell ref="D177:E177"/>
    <mergeCell ref="F177:G177"/>
    <mergeCell ref="D143:K145"/>
    <mergeCell ref="D190:K192"/>
    <mergeCell ref="M191:AJ193"/>
    <mergeCell ref="H150:J150"/>
    <mergeCell ref="W150:Y150"/>
    <mergeCell ref="Z150:AB150"/>
    <mergeCell ref="AC150:AI150"/>
    <mergeCell ref="M96:AJ98"/>
    <mergeCell ref="AA99:AK99"/>
    <mergeCell ref="M144:AJ146"/>
    <mergeCell ref="AA147:AK147"/>
    <mergeCell ref="N102:P102"/>
    <mergeCell ref="Q102:S102"/>
    <mergeCell ref="T102:V102"/>
    <mergeCell ref="W102:Y102"/>
    <mergeCell ref="Z102:AB102"/>
    <mergeCell ref="AC102:AI102"/>
    <mergeCell ref="D170:E170"/>
    <mergeCell ref="F170:G170"/>
    <mergeCell ref="D171:E171"/>
    <mergeCell ref="F171:G171"/>
    <mergeCell ref="E174:G174"/>
    <mergeCell ref="H175:J175"/>
    <mergeCell ref="D176:E176"/>
    <mergeCell ref="F176:G176"/>
    <mergeCell ref="D91:E91"/>
    <mergeCell ref="F91:G91"/>
    <mergeCell ref="E133:G133"/>
    <mergeCell ref="H134:J134"/>
    <mergeCell ref="E95:L97"/>
    <mergeCell ref="F127:G127"/>
    <mergeCell ref="D135:E135"/>
    <mergeCell ref="F135:G135"/>
    <mergeCell ref="H102:J102"/>
    <mergeCell ref="D128:E128"/>
    <mergeCell ref="F128:G128"/>
    <mergeCell ref="D129:E129"/>
    <mergeCell ref="F130:G130"/>
    <mergeCell ref="E125:G125"/>
    <mergeCell ref="H126:J126"/>
    <mergeCell ref="D127:E127"/>
    <mergeCell ref="F129:G129"/>
    <mergeCell ref="D130:E130"/>
    <mergeCell ref="F44:G44"/>
    <mergeCell ref="D83:E83"/>
    <mergeCell ref="F83:G83"/>
    <mergeCell ref="D81:E81"/>
    <mergeCell ref="F81:G81"/>
    <mergeCell ref="D82:E82"/>
    <mergeCell ref="F82:G82"/>
    <mergeCell ref="D47:K49"/>
    <mergeCell ref="D84:E84"/>
    <mergeCell ref="F84:G84"/>
    <mergeCell ref="E39:G39"/>
    <mergeCell ref="H40:J40"/>
    <mergeCell ref="D41:E41"/>
    <mergeCell ref="F41:G41"/>
    <mergeCell ref="D42:E42"/>
    <mergeCell ref="F42:G42"/>
    <mergeCell ref="E79:G79"/>
    <mergeCell ref="H80:J80"/>
    <mergeCell ref="D214:E214"/>
    <mergeCell ref="F214:G214"/>
    <mergeCell ref="D208:E208"/>
    <mergeCell ref="F208:G208"/>
    <mergeCell ref="D209:E209"/>
    <mergeCell ref="F209:G209"/>
    <mergeCell ref="H207:J207"/>
    <mergeCell ref="D215:E215"/>
    <mergeCell ref="F215:G215"/>
    <mergeCell ref="E212:G212"/>
    <mergeCell ref="D202:E202"/>
    <mergeCell ref="F202:G202"/>
    <mergeCell ref="D203:E203"/>
    <mergeCell ref="F203:G203"/>
    <mergeCell ref="E206:G206"/>
    <mergeCell ref="H213:J213"/>
    <mergeCell ref="E198:G198"/>
    <mergeCell ref="H199:J199"/>
    <mergeCell ref="D200:E200"/>
    <mergeCell ref="F200:G200"/>
    <mergeCell ref="D201:E201"/>
    <mergeCell ref="F201:G201"/>
    <mergeCell ref="N76:W92"/>
    <mergeCell ref="A92:B95"/>
    <mergeCell ref="C92:J94"/>
    <mergeCell ref="H54:J54"/>
    <mergeCell ref="N54:P54"/>
    <mergeCell ref="Q54:S54"/>
    <mergeCell ref="T54:V54"/>
    <mergeCell ref="W54:Y54"/>
    <mergeCell ref="E88:G88"/>
    <mergeCell ref="H89:J89"/>
    <mergeCell ref="M48:AJ50"/>
    <mergeCell ref="D36:E36"/>
    <mergeCell ref="F36:G36"/>
    <mergeCell ref="D34:E34"/>
    <mergeCell ref="F34:G34"/>
    <mergeCell ref="D35:E35"/>
    <mergeCell ref="F35:G35"/>
    <mergeCell ref="D43:E43"/>
    <mergeCell ref="F43:G43"/>
    <mergeCell ref="D44:E44"/>
    <mergeCell ref="AA51:AK51"/>
    <mergeCell ref="D33:E33"/>
    <mergeCell ref="F33:G33"/>
    <mergeCell ref="BI67:BI71"/>
    <mergeCell ref="AC67:AC71"/>
    <mergeCell ref="AG67:AG71"/>
    <mergeCell ref="AI67:AI71"/>
    <mergeCell ref="AK67:AK71"/>
    <mergeCell ref="AP67:AR67"/>
    <mergeCell ref="BI61:BO61"/>
    <mergeCell ref="BK67:BK71"/>
    <mergeCell ref="BL67:BL71"/>
    <mergeCell ref="BN67:BN71"/>
    <mergeCell ref="AS68:AU68"/>
    <mergeCell ref="AV69:AX69"/>
    <mergeCell ref="AY70:BA70"/>
    <mergeCell ref="BB71:BD71"/>
    <mergeCell ref="BE67:BE71"/>
    <mergeCell ref="AJ61:AL61"/>
    <mergeCell ref="BO62:BO66"/>
    <mergeCell ref="BP62:BP66"/>
    <mergeCell ref="BR62:BR66"/>
    <mergeCell ref="AW63:AY63"/>
    <mergeCell ref="AZ64:BB64"/>
    <mergeCell ref="BC65:BE65"/>
    <mergeCell ref="BF66:BH66"/>
    <mergeCell ref="BC61:BE61"/>
    <mergeCell ref="BP61:BR61"/>
    <mergeCell ref="AC62:AC66"/>
    <mergeCell ref="AG62:AG66"/>
    <mergeCell ref="AI62:AI66"/>
    <mergeCell ref="AJ62:AJ66"/>
    <mergeCell ref="AL62:AL66"/>
    <mergeCell ref="AT62:AV62"/>
    <mergeCell ref="BI62:BI66"/>
    <mergeCell ref="BM62:BM66"/>
    <mergeCell ref="BF61:BH61"/>
    <mergeCell ref="N61:P61"/>
    <mergeCell ref="Q61:S61"/>
    <mergeCell ref="T61:V61"/>
    <mergeCell ref="W61:Y61"/>
    <mergeCell ref="Z61:AB61"/>
    <mergeCell ref="AC61:AI61"/>
    <mergeCell ref="AT61:AV61"/>
    <mergeCell ref="AW61:AY61"/>
    <mergeCell ref="AZ61:BB61"/>
    <mergeCell ref="AW56:AY56"/>
    <mergeCell ref="AZ57:BB57"/>
    <mergeCell ref="BC58:BE58"/>
    <mergeCell ref="BF59:BH59"/>
    <mergeCell ref="BM55:BM59"/>
    <mergeCell ref="BO55:BO59"/>
    <mergeCell ref="BP55:BP59"/>
    <mergeCell ref="BR55:BR59"/>
    <mergeCell ref="AZ54:BB54"/>
    <mergeCell ref="BC54:BE54"/>
    <mergeCell ref="BP54:BR54"/>
    <mergeCell ref="BI55:BI59"/>
    <mergeCell ref="AC55:AC59"/>
    <mergeCell ref="AG55:AG59"/>
    <mergeCell ref="AI55:AI59"/>
    <mergeCell ref="AJ55:AJ59"/>
    <mergeCell ref="AL55:AL59"/>
    <mergeCell ref="AT55:AV55"/>
    <mergeCell ref="Z54:AB54"/>
    <mergeCell ref="AC54:AI54"/>
    <mergeCell ref="AJ54:AL54"/>
    <mergeCell ref="BO15:BO19"/>
    <mergeCell ref="BF54:BH54"/>
    <mergeCell ref="BI54:BO54"/>
    <mergeCell ref="BL20:BL24"/>
    <mergeCell ref="BN20:BN24"/>
    <mergeCell ref="AT54:AV54"/>
    <mergeCell ref="AW54:AY54"/>
    <mergeCell ref="BP15:BP19"/>
    <mergeCell ref="BR15:BR19"/>
    <mergeCell ref="AW16:AY16"/>
    <mergeCell ref="AZ17:BB17"/>
    <mergeCell ref="BC18:BE18"/>
    <mergeCell ref="BF19:BH19"/>
    <mergeCell ref="AL15:AL19"/>
    <mergeCell ref="AT15:AV15"/>
    <mergeCell ref="BI15:BI19"/>
    <mergeCell ref="BM15:BM19"/>
    <mergeCell ref="AC15:AC19"/>
    <mergeCell ref="AG15:AG19"/>
    <mergeCell ref="AI15:AI19"/>
    <mergeCell ref="AJ15:AJ19"/>
    <mergeCell ref="AJ14:AL14"/>
    <mergeCell ref="AT14:AV14"/>
    <mergeCell ref="AW14:AY14"/>
    <mergeCell ref="AZ14:BB14"/>
    <mergeCell ref="T14:V14"/>
    <mergeCell ref="W14:Y14"/>
    <mergeCell ref="Z14:AB14"/>
    <mergeCell ref="AC14:AI14"/>
    <mergeCell ref="BM8:BM12"/>
    <mergeCell ref="BO8:BO12"/>
    <mergeCell ref="BP8:BP12"/>
    <mergeCell ref="BC14:BE14"/>
    <mergeCell ref="BF14:BH14"/>
    <mergeCell ref="BI14:BO14"/>
    <mergeCell ref="BP14:BR14"/>
    <mergeCell ref="AZ10:BB10"/>
    <mergeCell ref="BC11:BE11"/>
    <mergeCell ref="BF12:BH12"/>
    <mergeCell ref="BI8:BI12"/>
    <mergeCell ref="AC8:AC12"/>
    <mergeCell ref="AG8:AG12"/>
    <mergeCell ref="AI8:AI12"/>
    <mergeCell ref="AJ8:AJ12"/>
    <mergeCell ref="BI7:BO7"/>
    <mergeCell ref="BP7:BR7"/>
    <mergeCell ref="AL8:AL12"/>
    <mergeCell ref="AT8:AV8"/>
    <mergeCell ref="AW7:AY7"/>
    <mergeCell ref="AZ7:BB7"/>
    <mergeCell ref="AJ7:AL7"/>
    <mergeCell ref="AT7:AV7"/>
    <mergeCell ref="BR8:BR12"/>
    <mergeCell ref="AW9:AY9"/>
    <mergeCell ref="Z7:AB7"/>
    <mergeCell ref="AC7:AI7"/>
    <mergeCell ref="BC7:BE7"/>
    <mergeCell ref="BF7:BH7"/>
    <mergeCell ref="A1:B4"/>
    <mergeCell ref="C1:J3"/>
    <mergeCell ref="M1:AJ3"/>
    <mergeCell ref="AA4:AK4"/>
    <mergeCell ref="N5:W5"/>
    <mergeCell ref="W7:Y7"/>
    <mergeCell ref="D90:E90"/>
    <mergeCell ref="F90:G90"/>
    <mergeCell ref="H7:J7"/>
    <mergeCell ref="N7:P7"/>
    <mergeCell ref="Q7:S7"/>
    <mergeCell ref="T7:V7"/>
    <mergeCell ref="N14:P14"/>
    <mergeCell ref="Q14:S14"/>
    <mergeCell ref="E31:G31"/>
    <mergeCell ref="H32:J32"/>
    <mergeCell ref="AJ102:AL102"/>
    <mergeCell ref="AT102:AV102"/>
    <mergeCell ref="AW102:AY102"/>
    <mergeCell ref="AZ102:BB102"/>
    <mergeCell ref="BC102:BE102"/>
    <mergeCell ref="BF102:BH102"/>
    <mergeCell ref="BI102:BO102"/>
    <mergeCell ref="BP102:BR102"/>
    <mergeCell ref="AC103:AC107"/>
    <mergeCell ref="AG103:AG107"/>
    <mergeCell ref="AI103:AI107"/>
    <mergeCell ref="AJ103:AJ107"/>
    <mergeCell ref="AL103:AL107"/>
    <mergeCell ref="AT103:AV103"/>
    <mergeCell ref="BI103:BI107"/>
    <mergeCell ref="BM103:BM107"/>
    <mergeCell ref="BO103:BO107"/>
    <mergeCell ref="BP103:BP107"/>
    <mergeCell ref="BR103:BR107"/>
    <mergeCell ref="AW104:AY104"/>
    <mergeCell ref="AZ105:BB105"/>
    <mergeCell ref="BC106:BE106"/>
    <mergeCell ref="BF107:BH107"/>
    <mergeCell ref="N109:P109"/>
    <mergeCell ref="Q109:S109"/>
    <mergeCell ref="T109:V109"/>
    <mergeCell ref="W109:Y109"/>
    <mergeCell ref="Z109:AB109"/>
    <mergeCell ref="AC109:AI109"/>
    <mergeCell ref="AJ109:AL109"/>
    <mergeCell ref="AT109:AV109"/>
    <mergeCell ref="AW109:AY109"/>
    <mergeCell ref="AZ109:BB109"/>
    <mergeCell ref="BC109:BE109"/>
    <mergeCell ref="BF109:BH109"/>
    <mergeCell ref="BI109:BO109"/>
    <mergeCell ref="BP109:BR109"/>
    <mergeCell ref="AC110:AC114"/>
    <mergeCell ref="AG110:AG114"/>
    <mergeCell ref="AI110:AI114"/>
    <mergeCell ref="AJ110:AJ114"/>
    <mergeCell ref="AL110:AL114"/>
    <mergeCell ref="AT110:AV110"/>
    <mergeCell ref="BI110:BI114"/>
    <mergeCell ref="BM110:BM114"/>
    <mergeCell ref="BO110:BO114"/>
    <mergeCell ref="BP110:BP114"/>
    <mergeCell ref="BR110:BR114"/>
    <mergeCell ref="AW111:AY111"/>
    <mergeCell ref="AZ112:BB112"/>
    <mergeCell ref="BC113:BE113"/>
    <mergeCell ref="BF114:BH114"/>
    <mergeCell ref="D136:E136"/>
    <mergeCell ref="M150:P150"/>
    <mergeCell ref="Q150:S150"/>
    <mergeCell ref="T150:V150"/>
    <mergeCell ref="F136:G136"/>
    <mergeCell ref="AJ150:AL150"/>
    <mergeCell ref="AZ150:BB150"/>
    <mergeCell ref="BC150:BE150"/>
    <mergeCell ref="BF150:BL150"/>
    <mergeCell ref="BL151:BL154"/>
    <mergeCell ref="AZ153:BB153"/>
    <mergeCell ref="BJ151:BJ154"/>
    <mergeCell ref="M151:P151"/>
    <mergeCell ref="AC151:AC154"/>
    <mergeCell ref="AG151:AG154"/>
    <mergeCell ref="AI151:AI154"/>
    <mergeCell ref="M152:P152"/>
    <mergeCell ref="M154:P154"/>
    <mergeCell ref="M153:P153"/>
    <mergeCell ref="BR150:BT150"/>
    <mergeCell ref="BM150:BO150"/>
    <mergeCell ref="BR151:BR154"/>
    <mergeCell ref="BT151:BT154"/>
    <mergeCell ref="AP152:AS152"/>
    <mergeCell ref="AW152:AY152"/>
    <mergeCell ref="AP153:AS153"/>
    <mergeCell ref="AP150:AS150"/>
    <mergeCell ref="AT150:AV150"/>
    <mergeCell ref="AW150:AY150"/>
    <mergeCell ref="AJ151:AJ154"/>
    <mergeCell ref="AL151:AL154"/>
    <mergeCell ref="AP151:AS151"/>
    <mergeCell ref="AT151:AV151"/>
    <mergeCell ref="AJ156:AL156"/>
    <mergeCell ref="AP156:AS156"/>
    <mergeCell ref="M156:P156"/>
    <mergeCell ref="Q156:S156"/>
    <mergeCell ref="T156:V156"/>
    <mergeCell ref="W156:Y156"/>
    <mergeCell ref="AP154:AS154"/>
    <mergeCell ref="AZ156:BB156"/>
    <mergeCell ref="AW156:AY156"/>
    <mergeCell ref="Z156:AB156"/>
    <mergeCell ref="AC156:AI156"/>
    <mergeCell ref="AT156:AV156"/>
    <mergeCell ref="BO157:BO160"/>
    <mergeCell ref="BC160:BE160"/>
    <mergeCell ref="BF156:BL156"/>
    <mergeCell ref="BM156:BO156"/>
    <mergeCell ref="BC156:BE156"/>
    <mergeCell ref="BM151:BM154"/>
    <mergeCell ref="BO151:BO154"/>
    <mergeCell ref="BC154:BE154"/>
    <mergeCell ref="BF151:BF154"/>
    <mergeCell ref="BR156:BT156"/>
    <mergeCell ref="M157:P157"/>
    <mergeCell ref="AC157:AC160"/>
    <mergeCell ref="AG157:AG160"/>
    <mergeCell ref="AI157:AI160"/>
    <mergeCell ref="AJ157:AJ160"/>
    <mergeCell ref="BT157:BT160"/>
    <mergeCell ref="M158:P158"/>
    <mergeCell ref="AP158:AS158"/>
    <mergeCell ref="AW158:AY158"/>
    <mergeCell ref="F168:G168"/>
    <mergeCell ref="M159:P159"/>
    <mergeCell ref="AP159:AS159"/>
    <mergeCell ref="AZ159:BB159"/>
    <mergeCell ref="M160:P160"/>
    <mergeCell ref="AP160:AS160"/>
    <mergeCell ref="AL157:AL160"/>
    <mergeCell ref="AP157:AS157"/>
    <mergeCell ref="E166:G166"/>
    <mergeCell ref="D169:E169"/>
    <mergeCell ref="F169:G169"/>
    <mergeCell ref="BR157:BR160"/>
    <mergeCell ref="BF157:BF160"/>
    <mergeCell ref="BJ157:BJ160"/>
    <mergeCell ref="BL157:BL160"/>
    <mergeCell ref="BM157:BM160"/>
    <mergeCell ref="AT157:AV157"/>
    <mergeCell ref="H167:J167"/>
    <mergeCell ref="D168:E168"/>
  </mergeCells>
  <printOptions/>
  <pageMargins left="0.75" right="0.75" top="1" bottom="1" header="0.5" footer="0.5"/>
  <pageSetup horizontalDpi="300" verticalDpi="300" orientation="portrait" paperSize="9" r:id="rId2"/>
  <ignoredErrors>
    <ignoredError sqref="D9:G15 D16:G16 D58:G62 D56:G57 D63:G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och Britt</dc:creator>
  <cp:keywords/>
  <dc:description/>
  <cp:lastModifiedBy>Magnus Frejd</cp:lastModifiedBy>
  <cp:lastPrinted>2012-02-14T19:19:18Z</cp:lastPrinted>
  <dcterms:created xsi:type="dcterms:W3CDTF">2008-05-08T14:42:26Z</dcterms:created>
  <dcterms:modified xsi:type="dcterms:W3CDTF">2012-02-22T20:27:34Z</dcterms:modified>
  <cp:category/>
  <cp:version/>
  <cp:contentType/>
  <cp:contentStatus/>
</cp:coreProperties>
</file>