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C:\Users\Fredrik\Downloads\"/>
    </mc:Choice>
  </mc:AlternateContent>
  <xr:revisionPtr revIDLastSave="0" documentId="13_ncr:1_{B168D24A-4432-4BEB-9902-12A291ACAE87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Formulärsvar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D21" i="1"/>
  <c r="D9" i="1"/>
  <c r="D8" i="1" l="1"/>
  <c r="D6" i="1"/>
  <c r="D3" i="1"/>
  <c r="D34" i="1"/>
  <c r="D33" i="1"/>
  <c r="D32" i="1"/>
  <c r="D31" i="1"/>
  <c r="D30" i="1"/>
  <c r="D29" i="1"/>
  <c r="D28" i="1"/>
  <c r="D27" i="1"/>
  <c r="D26" i="1"/>
  <c r="D24" i="1"/>
  <c r="D23" i="1"/>
  <c r="D22" i="1"/>
  <c r="D20" i="1"/>
  <c r="D19" i="1"/>
  <c r="D18" i="1"/>
  <c r="D17" i="1"/>
  <c r="D16" i="1"/>
  <c r="D15" i="1"/>
  <c r="D14" i="1"/>
  <c r="D13" i="1"/>
  <c r="D12" i="1"/>
  <c r="D11" i="1"/>
  <c r="D10" i="1"/>
  <c r="D7" i="1"/>
  <c r="D5" i="1"/>
  <c r="D4" i="1"/>
  <c r="D2" i="1"/>
</calcChain>
</file>

<file path=xl/sharedStrings.xml><?xml version="1.0" encoding="utf-8"?>
<sst xmlns="http://schemas.openxmlformats.org/spreadsheetml/2006/main" count="201" uniqueCount="109">
  <si>
    <t>Tidstämpel</t>
  </si>
  <si>
    <t>Deltagares förnamn:</t>
  </si>
  <si>
    <t>Deltagares Efternamn:</t>
  </si>
  <si>
    <t>MT754 / 455kr</t>
  </si>
  <si>
    <t>MT703 / 455kr</t>
  </si>
  <si>
    <t>MT705 / 230kr</t>
  </si>
  <si>
    <t>Shorts MT196 / 125kr</t>
  </si>
  <si>
    <t>Hotpants MT197 (tjockare) / 250kr</t>
  </si>
  <si>
    <t>MT160-FS / 275kr</t>
  </si>
  <si>
    <t>MT267 / 495kr</t>
  </si>
  <si>
    <t>Träningströja (T-shirt) MT261 / 175kr</t>
  </si>
  <si>
    <t>Väska:                Ritalto MT72/280kr      Kasauy MT78/300kr         Albir MT44/400kr</t>
  </si>
  <si>
    <t>Hoodie MT6048, huvtröja dam / 475kr</t>
  </si>
  <si>
    <t>Hoodie MT5036, huvtröja unisex /475kr</t>
  </si>
  <si>
    <t>Sweatshirt, MT529 unisex / 400kr</t>
  </si>
  <si>
    <t>Sweatpants, MT528, Unisex / 400kr</t>
  </si>
  <si>
    <t>Sleeves /195kr</t>
  </si>
  <si>
    <t>Strumpa MT177 (3-pack) / 295kr</t>
  </si>
  <si>
    <t>Strumpa MT135 (3-pack) /250kr</t>
  </si>
  <si>
    <t>Strumpa, MT176 (3-pack) /300kr</t>
  </si>
  <si>
    <t>Övrigt:</t>
  </si>
  <si>
    <t>Craft träningströja: 250kr</t>
  </si>
  <si>
    <t xml:space="preserve">Alice </t>
  </si>
  <si>
    <t>Lindström</t>
  </si>
  <si>
    <t>L</t>
  </si>
  <si>
    <t>x</t>
  </si>
  <si>
    <t xml:space="preserve">Johanna </t>
  </si>
  <si>
    <t xml:space="preserve">Westerlund </t>
  </si>
  <si>
    <t>S</t>
  </si>
  <si>
    <t>M,L</t>
  </si>
  <si>
    <t>XL</t>
  </si>
  <si>
    <t xml:space="preserve">Rialto </t>
  </si>
  <si>
    <t>2x41</t>
  </si>
  <si>
    <t>2x39</t>
  </si>
  <si>
    <t xml:space="preserve">Pikétröja MT174 / 280kr blå unisex storlek 2xM och storlek 1xS. </t>
  </si>
  <si>
    <t>3 st</t>
  </si>
  <si>
    <t>Alice</t>
  </si>
  <si>
    <t>Arvidsson</t>
  </si>
  <si>
    <t>M</t>
  </si>
  <si>
    <t>Rialto 1 st</t>
  </si>
  <si>
    <t>Arnberg</t>
  </si>
  <si>
    <t>Jonna</t>
  </si>
  <si>
    <t>Basth</t>
  </si>
  <si>
    <t>Kasauy, 1st</t>
  </si>
  <si>
    <t>Linnea</t>
  </si>
  <si>
    <t>Larsson</t>
  </si>
  <si>
    <t xml:space="preserve">Moa </t>
  </si>
  <si>
    <t>Björkbacka</t>
  </si>
  <si>
    <t>Rialto ryggsäck 1st</t>
  </si>
  <si>
    <t>Ida</t>
  </si>
  <si>
    <t>Mårtensson</t>
  </si>
  <si>
    <t>1 par, VITA</t>
  </si>
  <si>
    <t>Thea</t>
  </si>
  <si>
    <t xml:space="preserve">Augustsson Bäckström </t>
  </si>
  <si>
    <t>Elin</t>
  </si>
  <si>
    <t xml:space="preserve">Ekblad </t>
  </si>
  <si>
    <t>1 par Vita</t>
  </si>
  <si>
    <t>Fanny</t>
  </si>
  <si>
    <t>Nyström</t>
  </si>
  <si>
    <t>Mira</t>
  </si>
  <si>
    <t>Dahlberg</t>
  </si>
  <si>
    <t xml:space="preserve">Ida </t>
  </si>
  <si>
    <t>Cronqvist</t>
  </si>
  <si>
    <t>1st albir</t>
  </si>
  <si>
    <t>Tilda</t>
  </si>
  <si>
    <t>Bäckman</t>
  </si>
  <si>
    <t xml:space="preserve">  </t>
  </si>
  <si>
    <t>2x37</t>
  </si>
  <si>
    <t>Ebba</t>
  </si>
  <si>
    <t>Malm</t>
  </si>
  <si>
    <t>Ella</t>
  </si>
  <si>
    <t>Poa</t>
  </si>
  <si>
    <t>Andersson</t>
  </si>
  <si>
    <t xml:space="preserve"> </t>
  </si>
  <si>
    <t>Maria</t>
  </si>
  <si>
    <t xml:space="preserve">Miltsis </t>
  </si>
  <si>
    <t>XXL</t>
  </si>
  <si>
    <t>2XL</t>
  </si>
  <si>
    <t xml:space="preserve">Julia </t>
  </si>
  <si>
    <t>Enlund</t>
  </si>
  <si>
    <t xml:space="preserve">Luba </t>
  </si>
  <si>
    <t xml:space="preserve">Mosissa </t>
  </si>
  <si>
    <t>Albir, 1st och Rialto, 1st</t>
  </si>
  <si>
    <t>Linn</t>
  </si>
  <si>
    <t xml:space="preserve">Sjöström </t>
  </si>
  <si>
    <t>Rialto 1st</t>
  </si>
  <si>
    <t>Jörgen</t>
  </si>
  <si>
    <t xml:space="preserve">Bäckman </t>
  </si>
  <si>
    <t xml:space="preserve">Klara </t>
  </si>
  <si>
    <t>Gälman</t>
  </si>
  <si>
    <t>Meja</t>
  </si>
  <si>
    <t xml:space="preserve">Lundkvist </t>
  </si>
  <si>
    <t>2x36</t>
  </si>
  <si>
    <t>Emelie</t>
  </si>
  <si>
    <t>Hjelte</t>
  </si>
  <si>
    <t xml:space="preserve">Jonna </t>
  </si>
  <si>
    <t>Granberg</t>
  </si>
  <si>
    <t>Carola</t>
  </si>
  <si>
    <t>Broddeskog</t>
  </si>
  <si>
    <t>4xL, 1xM</t>
  </si>
  <si>
    <t>Kalle</t>
  </si>
  <si>
    <t xml:space="preserve">Elina </t>
  </si>
  <si>
    <t>Fjällström</t>
  </si>
  <si>
    <t xml:space="preserve">Inger </t>
  </si>
  <si>
    <t xml:space="preserve">Tilda </t>
  </si>
  <si>
    <t>Åström</t>
  </si>
  <si>
    <t>Filippa</t>
  </si>
  <si>
    <t>Jonsson</t>
  </si>
  <si>
    <t>Summa att betala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</si>
</sst>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\ h:mm:ss"/>
    <numFmt numFmtId="165" formatCode="#,##0\ &quot;kr&quot;"/>
  </numFmts>
  <fonts count="4" x14ac:knownFonts="1">
    <font>
      <sz val="10"/>
      <color rgb="FF000000"/>
      <name val="Arial"/>
    </font>
    <font>
      <sz val="10"/>
      <color theme="1"/>
      <name val="Arial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164" fontId="1" fillId="0" borderId="0" xfId="0" applyNumberFormat="1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0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164" fontId="1" fillId="3" borderId="0" xfId="0" applyNumberFormat="1" applyFont="1" applyFill="1" applyAlignment="1"/>
    <xf numFmtId="0" fontId="1" fillId="3" borderId="0" xfId="0" applyFont="1" applyFill="1" applyAlignment="1"/>
    <xf numFmtId="0" fontId="0" fillId="3" borderId="0" xfId="0" applyFont="1" applyFill="1" applyAlignment="1"/>
    <xf numFmtId="0" fontId="2" fillId="3" borderId="0" xfId="0" applyFont="1" applyFill="1" applyAlignment="1"/>
    <xf numFmtId="0" fontId="3" fillId="3" borderId="0" xfId="0" applyFont="1" applyFill="1" applyAlignment="1"/>
    <xf numFmtId="165" fontId="1" fillId="4" borderId="0" xfId="0" applyNumberFormat="1" applyFont="1" applyFill="1" applyAlignment="1"/>
    <xf numFmtId="165" fontId="2" fillId="4" borderId="0" xfId="0" applyNumberFormat="1" applyFont="1" applyFill="1" applyAlignment="1"/>
    <xf numFmtId="165" fontId="0" fillId="4" borderId="0" xfId="0" applyNumberFormat="1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W34"/>
  <sheetViews>
    <sheetView tabSelected="1" topLeftCell="B1" workbookViewId="0">
      <selection activeCell="H38" sqref="H38"/>
    </sheetView>
  </sheetViews>
  <sheetFormatPr defaultColWidth="14.44140625" defaultRowHeight="15.75" customHeight="1" x14ac:dyDescent="0.25"/>
  <cols>
    <col min="1" max="1" width="37.6640625" hidden="1" customWidth="1"/>
    <col min="2" max="2" width="17.6640625" bestFit="1" customWidth="1"/>
    <col min="3" max="3" width="20.33203125" bestFit="1" customWidth="1"/>
    <col min="4" max="4" width="7.6640625" bestFit="1" customWidth="1"/>
    <col min="5" max="5" width="7.88671875" customWidth="1"/>
    <col min="6" max="8" width="6.5546875" bestFit="1" customWidth="1"/>
    <col min="9" max="9" width="8.6640625" bestFit="1" customWidth="1"/>
    <col min="10" max="10" width="9.5546875" bestFit="1" customWidth="1"/>
    <col min="11" max="11" width="8.6640625" bestFit="1" customWidth="1"/>
    <col min="12" max="12" width="11.5546875" bestFit="1" customWidth="1"/>
    <col min="13" max="13" width="16.44140625" customWidth="1"/>
    <col min="14" max="15" width="14.5546875" bestFit="1" customWidth="1"/>
    <col min="16" max="16" width="10.33203125" bestFit="1" customWidth="1"/>
    <col min="17" max="17" width="13.5546875" bestFit="1" customWidth="1"/>
    <col min="18" max="18" width="10.33203125" bestFit="1" customWidth="1"/>
    <col min="19" max="21" width="9.33203125" bestFit="1" customWidth="1"/>
    <col min="22" max="22" width="26" customWidth="1"/>
    <col min="23" max="28" width="21.5546875" customWidth="1"/>
  </cols>
  <sheetData>
    <row r="1" spans="1:23" s="7" customFormat="1" ht="55.95" customHeight="1" x14ac:dyDescent="0.25">
      <c r="A1" s="5" t="s">
        <v>0</v>
      </c>
      <c r="B1" s="5" t="s">
        <v>1</v>
      </c>
      <c r="C1" s="5" t="s">
        <v>2</v>
      </c>
      <c r="D1" s="5" t="s">
        <v>108</v>
      </c>
      <c r="E1" s="5" t="s">
        <v>3</v>
      </c>
      <c r="F1" s="5" t="s">
        <v>4</v>
      </c>
      <c r="G1" s="5" t="s">
        <v>5</v>
      </c>
      <c r="H1" s="6" t="s">
        <v>6</v>
      </c>
      <c r="I1" s="5" t="s">
        <v>7</v>
      </c>
      <c r="J1" s="6" t="s">
        <v>8</v>
      </c>
      <c r="K1" s="5" t="s">
        <v>9</v>
      </c>
      <c r="L1" s="6" t="s">
        <v>10</v>
      </c>
      <c r="M1" s="6" t="s">
        <v>11</v>
      </c>
      <c r="N1" s="5" t="s">
        <v>12</v>
      </c>
      <c r="O1" s="5" t="s">
        <v>13</v>
      </c>
      <c r="P1" s="6" t="s">
        <v>14</v>
      </c>
      <c r="Q1" s="6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7" t="s">
        <v>21</v>
      </c>
    </row>
    <row r="2" spans="1:23" s="11" customFormat="1" ht="13.2" x14ac:dyDescent="0.25">
      <c r="A2" s="9">
        <v>44078.963087719909</v>
      </c>
      <c r="B2" s="10" t="s">
        <v>22</v>
      </c>
      <c r="C2" s="10" t="s">
        <v>23</v>
      </c>
      <c r="D2" s="14">
        <f>495+250</f>
        <v>745</v>
      </c>
      <c r="K2" s="10" t="s">
        <v>24</v>
      </c>
      <c r="W2" s="11" t="s">
        <v>25</v>
      </c>
    </row>
    <row r="3" spans="1:23" ht="27.75" customHeight="1" x14ac:dyDescent="0.25">
      <c r="A3" s="1">
        <v>44079.54239696759</v>
      </c>
      <c r="B3" s="2" t="s">
        <v>26</v>
      </c>
      <c r="C3" s="2" t="s">
        <v>27</v>
      </c>
      <c r="D3" s="14">
        <f>455+230+250+495+280+590+500+750</f>
        <v>3550</v>
      </c>
      <c r="E3" s="2" t="s">
        <v>24</v>
      </c>
      <c r="G3" s="2" t="s">
        <v>28</v>
      </c>
      <c r="H3" s="3" t="s">
        <v>29</v>
      </c>
      <c r="K3" s="2" t="s">
        <v>30</v>
      </c>
      <c r="M3" s="2" t="s">
        <v>31</v>
      </c>
      <c r="S3" s="3" t="s">
        <v>32</v>
      </c>
      <c r="T3" s="3" t="s">
        <v>33</v>
      </c>
      <c r="V3" s="8" t="s">
        <v>34</v>
      </c>
      <c r="W3" t="s">
        <v>35</v>
      </c>
    </row>
    <row r="4" spans="1:23" s="11" customFormat="1" ht="13.2" x14ac:dyDescent="0.25">
      <c r="A4" s="9">
        <v>44080.572416909723</v>
      </c>
      <c r="B4" s="10" t="s">
        <v>36</v>
      </c>
      <c r="C4" s="10" t="s">
        <v>37</v>
      </c>
      <c r="D4" s="14">
        <f>455+230+250+175+280+400+250+250</f>
        <v>2290</v>
      </c>
      <c r="E4" s="10" t="s">
        <v>38</v>
      </c>
      <c r="G4" s="10" t="s">
        <v>38</v>
      </c>
      <c r="I4" s="10" t="s">
        <v>38</v>
      </c>
      <c r="L4" s="10" t="s">
        <v>38</v>
      </c>
      <c r="M4" s="10" t="s">
        <v>39</v>
      </c>
      <c r="P4" s="10" t="s">
        <v>38</v>
      </c>
      <c r="T4" s="10">
        <v>38</v>
      </c>
      <c r="W4" s="11" t="s">
        <v>25</v>
      </c>
    </row>
    <row r="5" spans="1:23" ht="13.2" x14ac:dyDescent="0.25">
      <c r="A5" s="1">
        <v>44080.693088715278</v>
      </c>
      <c r="B5" s="2" t="s">
        <v>36</v>
      </c>
      <c r="C5" s="2" t="s">
        <v>40</v>
      </c>
      <c r="D5" s="14">
        <f>455+250+495+250+250</f>
        <v>1700</v>
      </c>
      <c r="E5" s="2" t="s">
        <v>24</v>
      </c>
      <c r="I5" s="2" t="s">
        <v>38</v>
      </c>
      <c r="K5" s="2" t="s">
        <v>38</v>
      </c>
      <c r="T5">
        <v>38</v>
      </c>
      <c r="W5" t="s">
        <v>25</v>
      </c>
    </row>
    <row r="6" spans="1:23" s="11" customFormat="1" ht="13.2" x14ac:dyDescent="0.25">
      <c r="A6" s="9">
        <v>44080.786948865745</v>
      </c>
      <c r="B6" s="10" t="s">
        <v>41</v>
      </c>
      <c r="C6" s="10" t="s">
        <v>42</v>
      </c>
      <c r="D6" s="14">
        <f>495+280+250+250</f>
        <v>1275</v>
      </c>
      <c r="K6" s="10" t="s">
        <v>24</v>
      </c>
      <c r="M6" s="10" t="s">
        <v>43</v>
      </c>
      <c r="T6" s="11">
        <v>38</v>
      </c>
      <c r="V6" s="10"/>
      <c r="W6" s="11" t="s">
        <v>25</v>
      </c>
    </row>
    <row r="7" spans="1:23" ht="13.2" x14ac:dyDescent="0.25">
      <c r="A7" s="1">
        <v>44080.901449861107</v>
      </c>
      <c r="B7" s="2" t="s">
        <v>44</v>
      </c>
      <c r="C7" s="2" t="s">
        <v>45</v>
      </c>
      <c r="D7" s="14">
        <f>455+230+250+495+175+400+250</f>
        <v>2255</v>
      </c>
      <c r="F7" s="2" t="s">
        <v>38</v>
      </c>
      <c r="G7" s="2" t="s">
        <v>24</v>
      </c>
      <c r="I7" s="2" t="s">
        <v>24</v>
      </c>
      <c r="K7" s="2" t="s">
        <v>24</v>
      </c>
      <c r="L7" s="2" t="s">
        <v>24</v>
      </c>
      <c r="P7" s="2" t="s">
        <v>24</v>
      </c>
      <c r="W7" t="s">
        <v>25</v>
      </c>
    </row>
    <row r="8" spans="1:23" s="11" customFormat="1" ht="13.2" x14ac:dyDescent="0.25">
      <c r="A8" s="9">
        <v>44081.493410034724</v>
      </c>
      <c r="B8" s="10" t="s">
        <v>46</v>
      </c>
      <c r="C8" s="10" t="s">
        <v>47</v>
      </c>
      <c r="D8" s="14">
        <f>455+230+250+175+280+475+400+250+250</f>
        <v>2765</v>
      </c>
      <c r="E8" s="12" t="s">
        <v>24</v>
      </c>
      <c r="G8" s="10" t="s">
        <v>38</v>
      </c>
      <c r="I8" s="10" t="s">
        <v>38</v>
      </c>
      <c r="L8" s="10" t="s">
        <v>38</v>
      </c>
      <c r="M8" s="10" t="s">
        <v>48</v>
      </c>
      <c r="N8" s="10" t="s">
        <v>38</v>
      </c>
      <c r="P8" s="10" t="s">
        <v>38</v>
      </c>
      <c r="T8" s="10">
        <v>37</v>
      </c>
      <c r="W8" s="11" t="s">
        <v>25</v>
      </c>
    </row>
    <row r="9" spans="1:23" ht="13.2" x14ac:dyDescent="0.25">
      <c r="A9" s="1">
        <v>44081.739357708335</v>
      </c>
      <c r="B9" s="2" t="s">
        <v>49</v>
      </c>
      <c r="C9" s="2" t="s">
        <v>50</v>
      </c>
      <c r="D9" s="14">
        <f>495+195+295+500+250</f>
        <v>1735</v>
      </c>
      <c r="K9" s="2" t="s">
        <v>24</v>
      </c>
      <c r="R9" s="2" t="s">
        <v>51</v>
      </c>
      <c r="S9" s="2">
        <v>39</v>
      </c>
      <c r="T9" s="3" t="s">
        <v>33</v>
      </c>
      <c r="V9" s="2"/>
      <c r="W9" t="s">
        <v>25</v>
      </c>
    </row>
    <row r="10" spans="1:23" s="11" customFormat="1" ht="13.2" x14ac:dyDescent="0.25">
      <c r="A10" s="9">
        <v>44081.785031203704</v>
      </c>
      <c r="B10" s="10" t="s">
        <v>52</v>
      </c>
      <c r="C10" s="10" t="s">
        <v>53</v>
      </c>
      <c r="D10" s="14">
        <f>495+250</f>
        <v>745</v>
      </c>
      <c r="K10" s="10" t="s">
        <v>24</v>
      </c>
      <c r="W10" s="11" t="s">
        <v>25</v>
      </c>
    </row>
    <row r="11" spans="1:23" ht="13.2" x14ac:dyDescent="0.25">
      <c r="A11" s="1">
        <v>44081.825461111112</v>
      </c>
      <c r="B11" s="2" t="s">
        <v>54</v>
      </c>
      <c r="C11" s="2" t="s">
        <v>55</v>
      </c>
      <c r="D11" s="14">
        <f>230+495+195+250+250</f>
        <v>1420</v>
      </c>
      <c r="G11" s="2" t="s">
        <v>38</v>
      </c>
      <c r="K11" s="2" t="s">
        <v>24</v>
      </c>
      <c r="R11" s="4" t="s">
        <v>56</v>
      </c>
      <c r="T11" s="2">
        <v>39</v>
      </c>
      <c r="V11" s="3"/>
      <c r="W11" t="s">
        <v>25</v>
      </c>
    </row>
    <row r="12" spans="1:23" s="11" customFormat="1" ht="13.2" x14ac:dyDescent="0.25">
      <c r="A12" s="9">
        <v>44081.863475115737</v>
      </c>
      <c r="B12" s="10" t="s">
        <v>57</v>
      </c>
      <c r="C12" s="10" t="s">
        <v>58</v>
      </c>
      <c r="D12" s="14">
        <f>275+250</f>
        <v>525</v>
      </c>
      <c r="J12" s="10" t="s">
        <v>38</v>
      </c>
      <c r="W12" s="11" t="s">
        <v>25</v>
      </c>
    </row>
    <row r="13" spans="1:23" ht="13.2" x14ac:dyDescent="0.25">
      <c r="A13" s="1">
        <v>44081.919317627311</v>
      </c>
      <c r="B13" s="2" t="s">
        <v>59</v>
      </c>
      <c r="C13" s="2" t="s">
        <v>60</v>
      </c>
      <c r="D13" s="14">
        <f>250+275+400+250+250</f>
        <v>1425</v>
      </c>
      <c r="I13" s="2" t="s">
        <v>38</v>
      </c>
      <c r="J13" s="2" t="s">
        <v>38</v>
      </c>
      <c r="P13" s="2" t="s">
        <v>38</v>
      </c>
      <c r="T13" s="2">
        <v>36</v>
      </c>
      <c r="W13" t="s">
        <v>25</v>
      </c>
    </row>
    <row r="14" spans="1:23" s="11" customFormat="1" ht="13.2" x14ac:dyDescent="0.25">
      <c r="A14" s="9">
        <v>44081.928467789352</v>
      </c>
      <c r="B14" s="10" t="s">
        <v>61</v>
      </c>
      <c r="C14" s="10" t="s">
        <v>62</v>
      </c>
      <c r="D14" s="14">
        <f>230+250+400+400+390+295+250+250</f>
        <v>2465</v>
      </c>
      <c r="G14" s="10" t="s">
        <v>30</v>
      </c>
      <c r="I14" s="10" t="s">
        <v>30</v>
      </c>
      <c r="M14" s="10" t="s">
        <v>63</v>
      </c>
      <c r="P14" s="10" t="s">
        <v>30</v>
      </c>
      <c r="R14" s="10">
        <v>2</v>
      </c>
      <c r="S14" s="10">
        <v>40</v>
      </c>
      <c r="T14" s="10">
        <v>40</v>
      </c>
      <c r="V14" s="10"/>
      <c r="W14" s="11" t="s">
        <v>25</v>
      </c>
    </row>
    <row r="15" spans="1:23" ht="13.2" x14ac:dyDescent="0.25">
      <c r="A15" s="1">
        <v>44082.7365125</v>
      </c>
      <c r="B15" s="2" t="s">
        <v>64</v>
      </c>
      <c r="C15" s="2" t="s">
        <v>65</v>
      </c>
      <c r="D15" s="14">
        <f>400+590+250</f>
        <v>1240</v>
      </c>
      <c r="P15" s="2" t="s">
        <v>28</v>
      </c>
      <c r="R15" t="s">
        <v>66</v>
      </c>
      <c r="S15" s="3" t="s">
        <v>67</v>
      </c>
      <c r="V15" s="2"/>
      <c r="W15" t="s">
        <v>25</v>
      </c>
    </row>
    <row r="16" spans="1:23" s="11" customFormat="1" ht="13.2" x14ac:dyDescent="0.25">
      <c r="A16" s="9">
        <v>44082.803429224536</v>
      </c>
      <c r="B16" s="10" t="s">
        <v>68</v>
      </c>
      <c r="C16" s="10" t="s">
        <v>69</v>
      </c>
      <c r="D16" s="14">
        <f>455+230+250+400+250+250</f>
        <v>1835</v>
      </c>
      <c r="E16" s="10" t="s">
        <v>24</v>
      </c>
      <c r="G16" s="10" t="s">
        <v>38</v>
      </c>
      <c r="I16" s="10" t="s">
        <v>38</v>
      </c>
      <c r="P16" s="10" t="s">
        <v>38</v>
      </c>
      <c r="T16" s="12">
        <v>38</v>
      </c>
      <c r="V16" s="12"/>
      <c r="W16" s="11" t="s">
        <v>25</v>
      </c>
    </row>
    <row r="17" spans="1:23" ht="13.2" x14ac:dyDescent="0.25">
      <c r="A17" s="1">
        <v>44082.959801249999</v>
      </c>
      <c r="B17" s="2" t="s">
        <v>70</v>
      </c>
      <c r="C17" s="2" t="s">
        <v>23</v>
      </c>
      <c r="D17" s="14">
        <f>495+250</f>
        <v>745</v>
      </c>
      <c r="K17" s="2" t="s">
        <v>30</v>
      </c>
      <c r="W17" t="s">
        <v>25</v>
      </c>
    </row>
    <row r="18" spans="1:23" s="11" customFormat="1" ht="13.2" x14ac:dyDescent="0.25">
      <c r="A18" s="9">
        <v>44083.404998402781</v>
      </c>
      <c r="B18" s="10" t="s">
        <v>71</v>
      </c>
      <c r="C18" s="10" t="s">
        <v>72</v>
      </c>
      <c r="D18" s="14">
        <f>455</f>
        <v>455</v>
      </c>
      <c r="E18" s="10" t="s">
        <v>38</v>
      </c>
      <c r="W18" s="11" t="s">
        <v>73</v>
      </c>
    </row>
    <row r="19" spans="1:23" ht="13.2" x14ac:dyDescent="0.25">
      <c r="A19" s="1">
        <v>44083.554168645831</v>
      </c>
      <c r="B19" s="2" t="s">
        <v>74</v>
      </c>
      <c r="C19" s="2" t="s">
        <v>75</v>
      </c>
      <c r="D19" s="14">
        <f>455+950+250</f>
        <v>1655</v>
      </c>
      <c r="F19" s="2" t="s">
        <v>76</v>
      </c>
      <c r="O19" s="2" t="s">
        <v>77</v>
      </c>
      <c r="W19" t="s">
        <v>25</v>
      </c>
    </row>
    <row r="20" spans="1:23" s="11" customFormat="1" ht="13.2" x14ac:dyDescent="0.25">
      <c r="A20" s="9">
        <v>44083.559480057869</v>
      </c>
      <c r="B20" s="10" t="s">
        <v>78</v>
      </c>
      <c r="C20" s="10" t="s">
        <v>79</v>
      </c>
      <c r="D20" s="14">
        <f>495+250</f>
        <v>745</v>
      </c>
      <c r="K20" s="10" t="s">
        <v>24</v>
      </c>
      <c r="W20" s="11" t="s">
        <v>25</v>
      </c>
    </row>
    <row r="21" spans="1:23" ht="13.2" x14ac:dyDescent="0.25">
      <c r="A21" s="1">
        <v>44083.773863136579</v>
      </c>
      <c r="B21" s="2" t="s">
        <v>80</v>
      </c>
      <c r="C21" s="2" t="s">
        <v>81</v>
      </c>
      <c r="D21" s="14">
        <f>455+230+250+495+175+400+280+475+400+195+295+250+250</f>
        <v>4150</v>
      </c>
      <c r="E21" s="2" t="s">
        <v>24</v>
      </c>
      <c r="G21" s="2" t="s">
        <v>24</v>
      </c>
      <c r="I21" s="2" t="s">
        <v>38</v>
      </c>
      <c r="K21" s="2" t="s">
        <v>38</v>
      </c>
      <c r="L21" s="2" t="s">
        <v>38</v>
      </c>
      <c r="M21" s="2" t="s">
        <v>82</v>
      </c>
      <c r="N21" s="2" t="s">
        <v>24</v>
      </c>
      <c r="P21" s="2" t="s">
        <v>38</v>
      </c>
      <c r="R21" s="2">
        <v>1</v>
      </c>
      <c r="S21" s="2">
        <v>41</v>
      </c>
      <c r="T21" s="2">
        <v>41</v>
      </c>
      <c r="W21" t="s">
        <v>25</v>
      </c>
    </row>
    <row r="22" spans="1:23" s="11" customFormat="1" ht="13.2" x14ac:dyDescent="0.25">
      <c r="A22" s="9">
        <v>44083.824140428245</v>
      </c>
      <c r="B22" s="10" t="s">
        <v>83</v>
      </c>
      <c r="C22" s="10" t="s">
        <v>84</v>
      </c>
      <c r="D22" s="14">
        <f>280+400+400+250</f>
        <v>1330</v>
      </c>
      <c r="M22" s="10" t="s">
        <v>85</v>
      </c>
      <c r="P22" s="10" t="s">
        <v>38</v>
      </c>
      <c r="Q22" s="10" t="s">
        <v>24</v>
      </c>
      <c r="W22" s="11" t="s">
        <v>25</v>
      </c>
    </row>
    <row r="23" spans="1:23" ht="13.2" x14ac:dyDescent="0.25">
      <c r="A23" s="1">
        <v>44083.864689525464</v>
      </c>
      <c r="B23" s="2" t="s">
        <v>86</v>
      </c>
      <c r="C23" s="2" t="s">
        <v>87</v>
      </c>
      <c r="D23" s="14">
        <f>475+250</f>
        <v>725</v>
      </c>
      <c r="O23" s="2" t="s">
        <v>30</v>
      </c>
      <c r="W23" t="s">
        <v>25</v>
      </c>
    </row>
    <row r="24" spans="1:23" s="11" customFormat="1" ht="13.2" x14ac:dyDescent="0.25">
      <c r="A24" s="9">
        <v>44083.886474664352</v>
      </c>
      <c r="B24" s="10" t="s">
        <v>88</v>
      </c>
      <c r="C24" s="10" t="s">
        <v>89</v>
      </c>
      <c r="D24" s="14">
        <f>400+250</f>
        <v>650</v>
      </c>
      <c r="P24" s="10" t="s">
        <v>28</v>
      </c>
      <c r="V24" s="10"/>
      <c r="W24" s="11" t="s">
        <v>25</v>
      </c>
    </row>
    <row r="25" spans="1:23" ht="13.2" x14ac:dyDescent="0.25">
      <c r="A25" s="1">
        <v>44083.991403842592</v>
      </c>
      <c r="B25" s="2" t="s">
        <v>90</v>
      </c>
      <c r="C25" s="2" t="s">
        <v>91</v>
      </c>
      <c r="D25" s="14">
        <f>400+195+195+500+300+250</f>
        <v>1840</v>
      </c>
      <c r="P25" s="2" t="s">
        <v>28</v>
      </c>
      <c r="R25" s="2">
        <v>2</v>
      </c>
      <c r="T25" s="3" t="s">
        <v>92</v>
      </c>
      <c r="U25" s="2">
        <v>36</v>
      </c>
      <c r="V25" s="3"/>
      <c r="W25" t="s">
        <v>25</v>
      </c>
    </row>
    <row r="26" spans="1:23" s="11" customFormat="1" ht="15.75" customHeight="1" x14ac:dyDescent="0.25">
      <c r="B26" s="12" t="s">
        <v>93</v>
      </c>
      <c r="C26" s="12" t="s">
        <v>94</v>
      </c>
      <c r="D26" s="15">
        <f>455+250+495+250+250</f>
        <v>1700</v>
      </c>
      <c r="F26" s="13" t="s">
        <v>24</v>
      </c>
      <c r="I26" s="13" t="s">
        <v>24</v>
      </c>
      <c r="K26" s="13" t="s">
        <v>24</v>
      </c>
      <c r="T26" s="11">
        <v>38</v>
      </c>
      <c r="W26" s="11" t="s">
        <v>25</v>
      </c>
    </row>
    <row r="27" spans="1:23" ht="15.75" customHeight="1" x14ac:dyDescent="0.25">
      <c r="B27" s="3" t="s">
        <v>95</v>
      </c>
      <c r="C27" s="3" t="s">
        <v>96</v>
      </c>
      <c r="D27" s="15">
        <f>495+250</f>
        <v>745</v>
      </c>
      <c r="K27" s="4" t="s">
        <v>24</v>
      </c>
      <c r="W27" t="s">
        <v>25</v>
      </c>
    </row>
    <row r="28" spans="1:23" s="11" customFormat="1" ht="15.75" customHeight="1" x14ac:dyDescent="0.25">
      <c r="B28" s="12" t="s">
        <v>97</v>
      </c>
      <c r="C28" s="12" t="s">
        <v>98</v>
      </c>
      <c r="D28" s="15">
        <f>2475</f>
        <v>2475</v>
      </c>
      <c r="K28" s="13" t="s">
        <v>99</v>
      </c>
    </row>
    <row r="29" spans="1:23" ht="15.75" customHeight="1" x14ac:dyDescent="0.25">
      <c r="B29" t="s">
        <v>100</v>
      </c>
      <c r="C29" t="s">
        <v>69</v>
      </c>
      <c r="D29" s="16">
        <f>250</f>
        <v>250</v>
      </c>
      <c r="W29" t="s">
        <v>25</v>
      </c>
    </row>
    <row r="30" spans="1:23" s="11" customFormat="1" ht="15.75" customHeight="1" x14ac:dyDescent="0.25">
      <c r="B30" s="11" t="s">
        <v>101</v>
      </c>
      <c r="C30" s="11" t="s">
        <v>102</v>
      </c>
      <c r="D30" s="16">
        <f>250</f>
        <v>250</v>
      </c>
      <c r="W30" s="11" t="s">
        <v>25</v>
      </c>
    </row>
    <row r="31" spans="1:23" ht="15.75" customHeight="1" x14ac:dyDescent="0.25">
      <c r="B31" t="s">
        <v>103</v>
      </c>
      <c r="C31" t="s">
        <v>102</v>
      </c>
      <c r="D31" s="16">
        <f>250</f>
        <v>250</v>
      </c>
      <c r="W31" t="s">
        <v>25</v>
      </c>
    </row>
    <row r="32" spans="1:23" s="11" customFormat="1" ht="15.75" customHeight="1" x14ac:dyDescent="0.25">
      <c r="B32" s="11" t="s">
        <v>104</v>
      </c>
      <c r="C32" s="11" t="s">
        <v>105</v>
      </c>
      <c r="D32" s="16">
        <f>250</f>
        <v>250</v>
      </c>
      <c r="W32" s="11" t="s">
        <v>25</v>
      </c>
    </row>
    <row r="33" spans="2:23" ht="15.75" customHeight="1" x14ac:dyDescent="0.25">
      <c r="B33" t="s">
        <v>106</v>
      </c>
      <c r="C33" t="s">
        <v>96</v>
      </c>
      <c r="D33" s="16">
        <f>250</f>
        <v>250</v>
      </c>
      <c r="W33" t="s">
        <v>25</v>
      </c>
    </row>
    <row r="34" spans="2:23" s="11" customFormat="1" ht="15.75" customHeight="1" x14ac:dyDescent="0.25">
      <c r="B34" s="11" t="s">
        <v>64</v>
      </c>
      <c r="C34" s="11" t="s">
        <v>107</v>
      </c>
      <c r="D34" s="16">
        <f>250</f>
        <v>250</v>
      </c>
      <c r="W34" s="11" t="s">
        <v>25</v>
      </c>
    </row>
  </sheetData>
  <printOptions horizontalCentered="1" verticalCentered="1" gridLines="1"/>
  <pageMargins left="0.70866141732283472" right="0.70866141732283472" top="0.74803149606299213" bottom="0.74803149606299213" header="0.31496062992125984" footer="0.31496062992125984"/>
  <pageSetup paperSize="8" scale="76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Formulärsvar 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Fredrik</dc:creator>
  <cp:lastModifiedBy>Fredrik Westerlund</cp:lastModifiedBy>
  <cp:revision/>
  <dcterms:created xsi:type="dcterms:W3CDTF">2020-09-10T18:59:11Z</dcterms:created>
  <dcterms:modified xsi:type="dcterms:W3CDTF">2020-10-25T17:28:56Z</dcterms:modified>
</cp:coreProperties>
</file>