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20115" windowHeight="12045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Blad1!$A$2:$AB$63</definedName>
  </definedNames>
  <calcPr calcId="125725"/>
</workbook>
</file>

<file path=xl/calcChain.xml><?xml version="1.0" encoding="utf-8"?>
<calcChain xmlns="http://schemas.openxmlformats.org/spreadsheetml/2006/main">
  <c r="X3" i="1"/>
  <c r="X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V1"/>
  <c r="U50"/>
  <c r="U21"/>
  <c r="U9"/>
  <c r="U11"/>
  <c r="U12"/>
  <c r="U26"/>
  <c r="U27"/>
  <c r="U44"/>
  <c r="U45"/>
  <c r="U32"/>
  <c r="U35"/>
  <c r="U36"/>
  <c r="U33"/>
  <c r="U23"/>
  <c r="U41"/>
  <c r="U56"/>
  <c r="U37"/>
  <c r="U28"/>
  <c r="U8"/>
  <c r="U31"/>
  <c r="U57"/>
  <c r="U39"/>
  <c r="U51"/>
  <c r="U58"/>
  <c r="U24"/>
  <c r="U59"/>
  <c r="U48"/>
  <c r="U46"/>
  <c r="U54"/>
  <c r="U40"/>
  <c r="U3"/>
  <c r="U47"/>
  <c r="U43"/>
  <c r="U53"/>
  <c r="U52"/>
  <c r="U5"/>
  <c r="U25"/>
  <c r="U30"/>
  <c r="U22"/>
  <c r="U15"/>
  <c r="U60"/>
  <c r="U17"/>
  <c r="U34"/>
  <c r="U19"/>
  <c r="U29"/>
  <c r="U38"/>
  <c r="U16"/>
  <c r="U13"/>
  <c r="U20"/>
  <c r="U61"/>
  <c r="U4"/>
  <c r="U7"/>
  <c r="U10"/>
  <c r="U63"/>
  <c r="U14"/>
  <c r="U62"/>
  <c r="U6"/>
  <c r="U18"/>
  <c r="U42"/>
  <c r="U49"/>
  <c r="U55"/>
  <c r="Q44"/>
  <c r="R44" s="1"/>
  <c r="S44" s="1"/>
  <c r="Q45"/>
  <c r="R45" s="1"/>
  <c r="S45" s="1"/>
  <c r="Q32"/>
  <c r="R32" s="1"/>
  <c r="S32" s="1"/>
  <c r="Q35"/>
  <c r="R35" s="1"/>
  <c r="S35" s="1"/>
  <c r="Q36"/>
  <c r="R36" s="1"/>
  <c r="S36" s="1"/>
  <c r="Q33"/>
  <c r="R33" s="1"/>
  <c r="S33" s="1"/>
  <c r="Q23"/>
  <c r="R23" s="1"/>
  <c r="S23" s="1"/>
  <c r="Q41"/>
  <c r="R41" s="1"/>
  <c r="S41" s="1"/>
  <c r="Q56"/>
  <c r="R56" s="1"/>
  <c r="S56" s="1"/>
  <c r="Q37"/>
  <c r="R37" s="1"/>
  <c r="S37" s="1"/>
  <c r="Q28"/>
  <c r="R28" s="1"/>
  <c r="S28" s="1"/>
  <c r="Q8"/>
  <c r="R8" s="1"/>
  <c r="S8" s="1"/>
  <c r="Q31"/>
  <c r="R31" s="1"/>
  <c r="S31" s="1"/>
  <c r="Q57"/>
  <c r="R57" s="1"/>
  <c r="S57" s="1"/>
  <c r="Q39"/>
  <c r="R39" s="1"/>
  <c r="S39" s="1"/>
  <c r="Q51"/>
  <c r="R51" s="1"/>
  <c r="S51" s="1"/>
  <c r="Q58"/>
  <c r="R58" s="1"/>
  <c r="S58" s="1"/>
  <c r="Q24"/>
  <c r="R24" s="1"/>
  <c r="S24" s="1"/>
  <c r="Q59"/>
  <c r="R59" s="1"/>
  <c r="S59" s="1"/>
  <c r="Q48"/>
  <c r="R48" s="1"/>
  <c r="S48" s="1"/>
  <c r="Q46"/>
  <c r="R46" s="1"/>
  <c r="S46" s="1"/>
  <c r="Q54"/>
  <c r="R54" s="1"/>
  <c r="S54" s="1"/>
  <c r="Q40"/>
  <c r="R40" s="1"/>
  <c r="S40" s="1"/>
  <c r="Q3"/>
  <c r="R3" s="1"/>
  <c r="S3" s="1"/>
  <c r="Q47"/>
  <c r="R47" s="1"/>
  <c r="S47" s="1"/>
  <c r="Q43"/>
  <c r="R43" s="1"/>
  <c r="S43" s="1"/>
  <c r="Q53"/>
  <c r="R53" s="1"/>
  <c r="S53" s="1"/>
  <c r="Q52"/>
  <c r="R52" s="1"/>
  <c r="S52" s="1"/>
  <c r="Q5"/>
  <c r="R5" s="1"/>
  <c r="S5" s="1"/>
  <c r="Q25"/>
  <c r="R25" s="1"/>
  <c r="S25" s="1"/>
  <c r="Q30"/>
  <c r="R30" s="1"/>
  <c r="S30" s="1"/>
  <c r="Q22"/>
  <c r="R22" s="1"/>
  <c r="S22" s="1"/>
  <c r="Q15"/>
  <c r="R15" s="1"/>
  <c r="S15" s="1"/>
  <c r="Q60"/>
  <c r="R60" s="1"/>
  <c r="S60" s="1"/>
  <c r="Q17"/>
  <c r="R17" s="1"/>
  <c r="S17" s="1"/>
  <c r="Q34"/>
  <c r="R34" s="1"/>
  <c r="S34" s="1"/>
  <c r="Q19"/>
  <c r="R19" s="1"/>
  <c r="S19" s="1"/>
  <c r="Q29"/>
  <c r="R29" s="1"/>
  <c r="S29" s="1"/>
  <c r="Q38"/>
  <c r="R38" s="1"/>
  <c r="S38" s="1"/>
  <c r="Q16"/>
  <c r="R16" s="1"/>
  <c r="S16" s="1"/>
  <c r="Q13"/>
  <c r="R13" s="1"/>
  <c r="S13" s="1"/>
  <c r="Q20"/>
  <c r="R20" s="1"/>
  <c r="S20" s="1"/>
  <c r="Q61"/>
  <c r="R61" s="1"/>
  <c r="S61" s="1"/>
  <c r="Q4"/>
  <c r="R4" s="1"/>
  <c r="S4" s="1"/>
  <c r="Q7"/>
  <c r="R7" s="1"/>
  <c r="S7" s="1"/>
  <c r="Q10"/>
  <c r="R10" s="1"/>
  <c r="S10" s="1"/>
  <c r="Q63"/>
  <c r="R63" s="1"/>
  <c r="S63" s="1"/>
  <c r="Q14"/>
  <c r="R14" s="1"/>
  <c r="S14" s="1"/>
  <c r="Q62"/>
  <c r="R62" s="1"/>
  <c r="S62" s="1"/>
  <c r="Q6"/>
  <c r="R6" s="1"/>
  <c r="S6" s="1"/>
  <c r="Q18"/>
  <c r="R18" s="1"/>
  <c r="S18" s="1"/>
  <c r="Q42"/>
  <c r="R42" s="1"/>
  <c r="Q55"/>
  <c r="R55" s="1"/>
  <c r="S55" s="1"/>
  <c r="Q49"/>
  <c r="R49" s="1"/>
  <c r="S49" s="1"/>
  <c r="Q26"/>
  <c r="R26" s="1"/>
  <c r="S26" s="1"/>
  <c r="Q27"/>
  <c r="R27" s="1"/>
  <c r="S27" s="1"/>
</calcChain>
</file>

<file path=xl/sharedStrings.xml><?xml version="1.0" encoding="utf-8"?>
<sst xmlns="http://schemas.openxmlformats.org/spreadsheetml/2006/main" count="143" uniqueCount="86">
  <si>
    <t>OMGÅNG</t>
  </si>
  <si>
    <t>Snitt      03-04</t>
  </si>
  <si>
    <t>Snitt       04-05</t>
  </si>
  <si>
    <t>Snitt         05-06</t>
  </si>
  <si>
    <t>Snitt         06-07</t>
  </si>
  <si>
    <t>Snitt   07-08</t>
  </si>
  <si>
    <t>Snitt 08-09</t>
  </si>
  <si>
    <t>Snitt   2009-10</t>
  </si>
  <si>
    <t>Snitt 2010-11</t>
  </si>
  <si>
    <t>Plac efter omg. 21</t>
  </si>
  <si>
    <t>Plac efter omg. 22</t>
  </si>
  <si>
    <t>Snitt för 2011-12</t>
  </si>
  <si>
    <t>Poäng för säs. 2011-12</t>
  </si>
  <si>
    <t>Serier för säs. 2011-12</t>
  </si>
  <si>
    <t>Kristian Gustafsson</t>
  </si>
  <si>
    <t>H</t>
  </si>
  <si>
    <t>Mikael Rosenqvist</t>
  </si>
  <si>
    <t>Lars Strandberg</t>
  </si>
  <si>
    <t>Peter Andersson</t>
  </si>
  <si>
    <t>Anders Carlsson</t>
  </si>
  <si>
    <t>Robin Isberg</t>
  </si>
  <si>
    <t>Bengt Dexe</t>
  </si>
  <si>
    <t>Roger Lineau</t>
  </si>
  <si>
    <t>Magnus Tell</t>
  </si>
  <si>
    <t>Bengt-Arne Rosenqvist</t>
  </si>
  <si>
    <t>Anders Strand</t>
  </si>
  <si>
    <t>Fredrik Andersson Sr</t>
  </si>
  <si>
    <t>Johannes Karlsson</t>
  </si>
  <si>
    <t>Mattias Frick</t>
  </si>
  <si>
    <t>Jörgen Olsson</t>
  </si>
  <si>
    <t>Kevin Carlsson</t>
  </si>
  <si>
    <t>U</t>
  </si>
  <si>
    <t>Hans Lindblad</t>
  </si>
  <si>
    <t>Titti Olofsson</t>
  </si>
  <si>
    <t>D</t>
  </si>
  <si>
    <t>Susanne Jepson</t>
  </si>
  <si>
    <t>Mikael Andersson</t>
  </si>
  <si>
    <t>Eva Lindblad</t>
  </si>
  <si>
    <t>Marie-Louise Hägneryd</t>
  </si>
  <si>
    <t>Andreas Nilsson</t>
  </si>
  <si>
    <t>Lennart Tykesson</t>
  </si>
  <si>
    <t>Mats Jönsson</t>
  </si>
  <si>
    <t>Robin Rosenqvist</t>
  </si>
  <si>
    <t>J</t>
  </si>
  <si>
    <t>Irene Nyqvist</t>
  </si>
  <si>
    <t>Kevin Lindbladh</t>
  </si>
  <si>
    <t>Christer Åkerberg</t>
  </si>
  <si>
    <t>Marianne Blomqvist</t>
  </si>
  <si>
    <t>Gunnar Sloberg</t>
  </si>
  <si>
    <t>Clas Nilsson</t>
  </si>
  <si>
    <t>Pontus Grönvall</t>
  </si>
  <si>
    <t>Anna-Maria Björk</t>
  </si>
  <si>
    <t>Carina Adolfsson</t>
  </si>
  <si>
    <t>Kitty Olofsson</t>
  </si>
  <si>
    <t>Jonathan Forkner</t>
  </si>
  <si>
    <t>Bengt Bengtsson</t>
  </si>
  <si>
    <t>Sebastian Adolfsson</t>
  </si>
  <si>
    <t>Lotte Bengtsson</t>
  </si>
  <si>
    <t>Martina Persson</t>
  </si>
  <si>
    <t>Stig Frick</t>
  </si>
  <si>
    <t>Yvonne Andersson</t>
  </si>
  <si>
    <t>Jonathan Appelgren</t>
  </si>
  <si>
    <t>Albin Raihle</t>
  </si>
  <si>
    <t>Ann-Christin Sloberg</t>
  </si>
  <si>
    <t>Elin Hägneryd</t>
  </si>
  <si>
    <t>Sebastian Elmskog</t>
  </si>
  <si>
    <t>Martin Tufvesson</t>
  </si>
  <si>
    <t>Linus Sjögren</t>
  </si>
  <si>
    <t>Sebastian Andersson</t>
  </si>
  <si>
    <t>Max Gustafsson</t>
  </si>
  <si>
    <t>Josefine Davidsson</t>
  </si>
  <si>
    <t>Linus Magnusson</t>
  </si>
  <si>
    <t>Jens Nordström</t>
  </si>
  <si>
    <t>Thommy Andersson</t>
  </si>
  <si>
    <t>G/4</t>
  </si>
  <si>
    <t>hcp på 6 ser</t>
  </si>
  <si>
    <t>Slagpoäng</t>
  </si>
  <si>
    <t>Slagpoäng inkl hcp</t>
  </si>
  <si>
    <t>Martina Nilsson</t>
  </si>
  <si>
    <t>Helene Grönvall</t>
  </si>
  <si>
    <t>Elin Nilsson</t>
  </si>
  <si>
    <t>Erika Nilsson</t>
  </si>
  <si>
    <t>Jonathan Ågren</t>
  </si>
  <si>
    <t>Start</t>
  </si>
  <si>
    <t>Bana</t>
  </si>
  <si>
    <t>Anmäld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</si>
</sst>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9"/>
      <color indexed="18"/>
      <name val="Arial"/>
      <family val="2"/>
    </font>
    <font>
      <b/>
      <sz val="9"/>
      <color indexed="12"/>
      <name val="Arial"/>
      <family val="2"/>
    </font>
    <font>
      <b/>
      <sz val="9"/>
      <color indexed="10"/>
      <name val="Arial"/>
      <family val="2"/>
    </font>
    <font>
      <b/>
      <sz val="9"/>
      <color indexed="49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1" xfId="1" applyFont="1" applyFill="1" applyBorder="1"/>
    <xf numFmtId="1" fontId="2" fillId="0" borderId="1" xfId="1" applyNumberFormat="1" applyFont="1" applyFill="1" applyBorder="1" applyAlignment="1">
      <alignment horizontal="center"/>
    </xf>
    <xf numFmtId="2" fontId="3" fillId="0" borderId="1" xfId="1" applyNumberFormat="1" applyFont="1" applyFill="1" applyBorder="1"/>
    <xf numFmtId="1" fontId="3" fillId="0" borderId="1" xfId="1" applyNumberFormat="1" applyFont="1" applyFill="1" applyBorder="1"/>
    <xf numFmtId="2" fontId="3" fillId="0" borderId="1" xfId="1" applyNumberFormat="1" applyFont="1" applyFill="1" applyBorder="1" applyAlignment="1">
      <alignment horizontal="center"/>
    </xf>
    <xf numFmtId="0" fontId="2" fillId="0" borderId="1" xfId="1" applyFont="1" applyBorder="1"/>
    <xf numFmtId="3" fontId="2" fillId="0" borderId="1" xfId="1" applyNumberFormat="1" applyFont="1" applyFill="1" applyBorder="1"/>
    <xf numFmtId="0" fontId="2" fillId="0" borderId="1" xfId="1" applyNumberFormat="1" applyFont="1" applyBorder="1" applyProtection="1">
      <protection locked="0"/>
    </xf>
    <xf numFmtId="0" fontId="4" fillId="0" borderId="1" xfId="1" applyNumberFormat="1" applyFont="1" applyBorder="1" applyProtection="1">
      <protection locked="0"/>
    </xf>
    <xf numFmtId="0" fontId="2" fillId="0" borderId="1" xfId="1" applyFont="1" applyFill="1" applyBorder="1" applyAlignment="1">
      <alignment wrapText="1"/>
    </xf>
    <xf numFmtId="0" fontId="6" fillId="0" borderId="1" xfId="1" applyNumberFormat="1" applyFont="1" applyBorder="1" applyProtection="1">
      <protection locked="0"/>
    </xf>
    <xf numFmtId="0" fontId="5" fillId="0" borderId="1" xfId="1" applyNumberFormat="1" applyFont="1" applyBorder="1" applyProtection="1">
      <protection locked="0"/>
    </xf>
    <xf numFmtId="0" fontId="2" fillId="0" borderId="1" xfId="1" applyNumberFormat="1" applyFont="1" applyFill="1" applyBorder="1" applyProtection="1">
      <protection locked="0"/>
    </xf>
    <xf numFmtId="0" fontId="2" fillId="0" borderId="1" xfId="1" applyFont="1" applyBorder="1" applyAlignment="1">
      <alignment wrapText="1"/>
    </xf>
    <xf numFmtId="0" fontId="4" fillId="0" borderId="1" xfId="1" applyFont="1" applyBorder="1"/>
    <xf numFmtId="2" fontId="4" fillId="0" borderId="1" xfId="1" applyNumberFormat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wrapText="1"/>
    </xf>
    <xf numFmtId="2" fontId="4" fillId="0" borderId="1" xfId="1" applyNumberFormat="1" applyFont="1" applyFill="1" applyBorder="1" applyAlignment="1">
      <alignment wrapText="1"/>
    </xf>
    <xf numFmtId="0" fontId="7" fillId="0" borderId="0" xfId="0" applyFont="1"/>
    <xf numFmtId="0" fontId="7" fillId="0" borderId="1" xfId="0" applyFont="1" applyBorder="1"/>
    <xf numFmtId="9" fontId="7" fillId="0" borderId="1" xfId="0" applyNumberFormat="1" applyFont="1" applyBorder="1"/>
    <xf numFmtId="0" fontId="0" fillId="0" borderId="1" xfId="0" applyBorder="1"/>
    <xf numFmtId="2" fontId="0" fillId="0" borderId="1" xfId="0" applyNumberFormat="1" applyBorder="1"/>
    <xf numFmtId="1" fontId="0" fillId="0" borderId="1" xfId="0" applyNumberFormat="1" applyBorder="1"/>
    <xf numFmtId="0" fontId="0" fillId="2" borderId="0" xfId="0" applyFill="1"/>
    <xf numFmtId="0" fontId="7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20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3" borderId="0" xfId="0" applyFill="1"/>
    <xf numFmtId="0" fontId="7" fillId="3" borderId="1" xfId="0" applyFont="1" applyFill="1" applyBorder="1"/>
    <xf numFmtId="0" fontId="0" fillId="3" borderId="1" xfId="0" applyFill="1" applyBorder="1"/>
    <xf numFmtId="20" fontId="0" fillId="3" borderId="1" xfId="0" applyNumberForma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3"/>
  <sheetViews>
    <sheetView tabSelected="1" workbookViewId="0">
      <pane ySplit="2" topLeftCell="A3" activePane="bottomLeft" state="frozen"/>
      <selection pane="bottomLeft" activeCell="AE40" sqref="AE40"/>
    </sheetView>
  </sheetViews>
  <sheetFormatPr defaultRowHeight="15"/>
  <cols>
    <col min="1" max="1" width="19.5703125" bestFit="1" customWidth="1"/>
    <col min="2" max="2" width="2.140625" bestFit="1" customWidth="1"/>
    <col min="3" max="18" width="0" hidden="1" customWidth="1"/>
    <col min="19" max="19" width="12.7109375" hidden="1" customWidth="1"/>
    <col min="20" max="20" width="12.7109375" customWidth="1"/>
    <col min="21" max="21" width="12.7109375" bestFit="1" customWidth="1"/>
    <col min="22" max="22" width="10.140625" style="28" bestFit="1" customWidth="1"/>
    <col min="23" max="24" width="12.28515625" style="31" bestFit="1" customWidth="1"/>
    <col min="25" max="26" width="9.140625" style="28"/>
  </cols>
  <sheetData>
    <row r="1" spans="1:28">
      <c r="Q1">
        <v>840</v>
      </c>
      <c r="R1">
        <v>4</v>
      </c>
      <c r="S1">
        <v>0.7</v>
      </c>
      <c r="U1">
        <v>6</v>
      </c>
      <c r="V1" s="28">
        <f>SUBTOTAL(9,V3:V63)</f>
        <v>52</v>
      </c>
      <c r="W1" s="34"/>
      <c r="X1" s="25"/>
    </row>
    <row r="2" spans="1:28" s="19" customFormat="1" ht="36.75">
      <c r="A2" s="15" t="s">
        <v>0</v>
      </c>
      <c r="B2" s="15"/>
      <c r="C2" s="16" t="s">
        <v>1</v>
      </c>
      <c r="D2" s="16" t="s">
        <v>2</v>
      </c>
      <c r="E2" s="16" t="s">
        <v>3</v>
      </c>
      <c r="F2" s="16" t="s">
        <v>4</v>
      </c>
      <c r="G2" s="16" t="s">
        <v>5</v>
      </c>
      <c r="H2" s="16" t="s">
        <v>6</v>
      </c>
      <c r="I2" s="16" t="s">
        <v>7</v>
      </c>
      <c r="J2" s="16" t="s">
        <v>8</v>
      </c>
      <c r="K2" s="17" t="s">
        <v>9</v>
      </c>
      <c r="L2" s="17" t="s">
        <v>10</v>
      </c>
      <c r="M2" s="16" t="s">
        <v>11</v>
      </c>
      <c r="N2" s="18" t="s">
        <v>12</v>
      </c>
      <c r="O2" s="18" t="s">
        <v>13</v>
      </c>
      <c r="P2" s="20"/>
      <c r="Q2" s="20"/>
      <c r="R2" s="20" t="s">
        <v>74</v>
      </c>
      <c r="S2" s="21">
        <v>0.7</v>
      </c>
      <c r="T2" s="21">
        <v>0.7</v>
      </c>
      <c r="U2" s="20" t="s">
        <v>75</v>
      </c>
      <c r="V2" s="29" t="s">
        <v>85</v>
      </c>
      <c r="W2" s="35" t="s">
        <v>76</v>
      </c>
      <c r="X2" s="26" t="s">
        <v>77</v>
      </c>
      <c r="Y2" s="29" t="s">
        <v>83</v>
      </c>
      <c r="Z2" s="29" t="s">
        <v>84</v>
      </c>
      <c r="AA2" s="20"/>
      <c r="AB2" s="20"/>
    </row>
    <row r="3" spans="1:28">
      <c r="A3" s="8" t="s">
        <v>45</v>
      </c>
      <c r="B3" s="11" t="s">
        <v>31</v>
      </c>
      <c r="C3" s="4"/>
      <c r="D3" s="4"/>
      <c r="E3" s="4"/>
      <c r="F3" s="3"/>
      <c r="G3" s="5"/>
      <c r="H3" s="3">
        <v>0</v>
      </c>
      <c r="I3" s="5">
        <v>584.75</v>
      </c>
      <c r="J3" s="5">
        <v>701.04</v>
      </c>
      <c r="K3" s="2">
        <v>28</v>
      </c>
      <c r="L3" s="2">
        <v>28</v>
      </c>
      <c r="M3" s="5">
        <v>680.66666666666663</v>
      </c>
      <c r="N3" s="7">
        <v>7147</v>
      </c>
      <c r="O3" s="1">
        <v>42</v>
      </c>
      <c r="P3" s="22"/>
      <c r="Q3" s="23">
        <f t="shared" ref="Q3:Q8" si="0">SUM($Q$1-M3)</f>
        <v>159.33333333333337</v>
      </c>
      <c r="R3" s="22">
        <f t="shared" ref="R3:R8" si="1">SUM(Q3/$R$1)</f>
        <v>39.833333333333343</v>
      </c>
      <c r="S3" s="24">
        <f t="shared" ref="S3:S8" si="2">SUM(R3*$S$1)</f>
        <v>27.88333333333334</v>
      </c>
      <c r="T3" s="24">
        <v>28</v>
      </c>
      <c r="U3" s="22">
        <f t="shared" ref="U3:U34" si="3">SUM(T3*$U$1)</f>
        <v>168</v>
      </c>
      <c r="V3" s="30">
        <v>1</v>
      </c>
      <c r="W3" s="36"/>
      <c r="X3" s="27">
        <f t="shared" ref="X3:X53" si="4">SUM(U3+W3)</f>
        <v>168</v>
      </c>
      <c r="Y3" s="33">
        <v>1</v>
      </c>
      <c r="Z3" s="32">
        <v>0.12569444444444444</v>
      </c>
      <c r="AA3" s="22"/>
      <c r="AB3" s="22"/>
    </row>
    <row r="4" spans="1:28">
      <c r="A4" s="10" t="s">
        <v>65</v>
      </c>
      <c r="B4" s="11" t="s">
        <v>31</v>
      </c>
      <c r="C4" s="4"/>
      <c r="D4" s="4"/>
      <c r="E4" s="4"/>
      <c r="F4" s="4"/>
      <c r="G4" s="4"/>
      <c r="H4" s="5"/>
      <c r="I4" s="5"/>
      <c r="J4" s="5">
        <v>480.8</v>
      </c>
      <c r="K4" s="2">
        <v>48</v>
      </c>
      <c r="L4" s="2">
        <v>48</v>
      </c>
      <c r="M4" s="5">
        <v>512.66666666666663</v>
      </c>
      <c r="N4" s="7">
        <v>4614</v>
      </c>
      <c r="O4" s="1">
        <v>36</v>
      </c>
      <c r="P4" s="22"/>
      <c r="Q4" s="23">
        <f t="shared" si="0"/>
        <v>327.33333333333337</v>
      </c>
      <c r="R4" s="22">
        <f t="shared" si="1"/>
        <v>81.833333333333343</v>
      </c>
      <c r="S4" s="24">
        <f t="shared" si="2"/>
        <v>57.283333333333339</v>
      </c>
      <c r="T4" s="24">
        <v>57</v>
      </c>
      <c r="U4" s="22">
        <f t="shared" si="3"/>
        <v>342</v>
      </c>
      <c r="V4" s="30">
        <v>1</v>
      </c>
      <c r="W4" s="36"/>
      <c r="X4" s="27">
        <f t="shared" si="4"/>
        <v>342</v>
      </c>
      <c r="Y4" s="33">
        <v>1</v>
      </c>
      <c r="Z4" s="32">
        <v>0.12638888888888888</v>
      </c>
      <c r="AA4" s="22"/>
      <c r="AB4" s="22"/>
    </row>
    <row r="5" spans="1:28">
      <c r="A5" s="8" t="s">
        <v>50</v>
      </c>
      <c r="B5" s="11" t="s">
        <v>31</v>
      </c>
      <c r="C5" s="4"/>
      <c r="D5" s="4"/>
      <c r="E5" s="4"/>
      <c r="F5" s="4"/>
      <c r="G5" s="4"/>
      <c r="H5" s="5"/>
      <c r="I5" s="5"/>
      <c r="J5" s="5">
        <v>590.4</v>
      </c>
      <c r="K5" s="2">
        <v>33</v>
      </c>
      <c r="L5" s="2">
        <v>33</v>
      </c>
      <c r="M5" s="5">
        <v>655.44827586206895</v>
      </c>
      <c r="N5" s="7">
        <v>9504</v>
      </c>
      <c r="O5" s="1">
        <v>58</v>
      </c>
      <c r="P5" s="22"/>
      <c r="Q5" s="23">
        <f t="shared" si="0"/>
        <v>184.55172413793105</v>
      </c>
      <c r="R5" s="22">
        <f t="shared" si="1"/>
        <v>46.137931034482762</v>
      </c>
      <c r="S5" s="24">
        <f t="shared" si="2"/>
        <v>32.296551724137935</v>
      </c>
      <c r="T5" s="24">
        <v>32</v>
      </c>
      <c r="U5" s="22">
        <f t="shared" si="3"/>
        <v>192</v>
      </c>
      <c r="V5" s="30">
        <v>1</v>
      </c>
      <c r="W5" s="36"/>
      <c r="X5" s="27">
        <f t="shared" si="4"/>
        <v>192</v>
      </c>
      <c r="Y5" s="33">
        <v>1</v>
      </c>
      <c r="Z5" s="32">
        <v>0.1673611111111111</v>
      </c>
      <c r="AA5" s="22"/>
      <c r="AB5" s="22"/>
    </row>
    <row r="6" spans="1:28">
      <c r="A6" s="8" t="s">
        <v>71</v>
      </c>
      <c r="B6" s="11" t="s">
        <v>31</v>
      </c>
      <c r="C6" s="4"/>
      <c r="D6" s="4"/>
      <c r="E6" s="4"/>
      <c r="F6" s="4"/>
      <c r="G6" s="4"/>
      <c r="H6" s="5"/>
      <c r="I6" s="5"/>
      <c r="J6" s="5"/>
      <c r="K6" s="2">
        <v>54</v>
      </c>
      <c r="L6" s="2">
        <v>54</v>
      </c>
      <c r="M6" s="5">
        <v>448.7</v>
      </c>
      <c r="N6" s="7">
        <v>4487</v>
      </c>
      <c r="O6" s="1">
        <v>40</v>
      </c>
      <c r="P6" s="22"/>
      <c r="Q6" s="23">
        <f t="shared" si="0"/>
        <v>391.3</v>
      </c>
      <c r="R6" s="22">
        <f t="shared" si="1"/>
        <v>97.825000000000003</v>
      </c>
      <c r="S6" s="24">
        <f t="shared" si="2"/>
        <v>68.477499999999992</v>
      </c>
      <c r="T6" s="24">
        <v>68</v>
      </c>
      <c r="U6" s="22">
        <f t="shared" si="3"/>
        <v>408</v>
      </c>
      <c r="V6" s="30">
        <v>1</v>
      </c>
      <c r="W6" s="36"/>
      <c r="X6" s="27">
        <f t="shared" si="4"/>
        <v>408</v>
      </c>
      <c r="Y6" s="33">
        <v>1</v>
      </c>
      <c r="Z6" s="32">
        <v>0.16805555555555554</v>
      </c>
      <c r="AA6" s="22"/>
      <c r="AB6" s="22"/>
    </row>
    <row r="7" spans="1:28">
      <c r="A7" s="10" t="s">
        <v>66</v>
      </c>
      <c r="B7" s="11" t="s">
        <v>31</v>
      </c>
      <c r="C7" s="4"/>
      <c r="D7" s="4"/>
      <c r="E7" s="4"/>
      <c r="F7" s="4"/>
      <c r="G7" s="4"/>
      <c r="H7" s="5"/>
      <c r="I7" s="5"/>
      <c r="J7" s="5"/>
      <c r="K7" s="2">
        <v>49</v>
      </c>
      <c r="L7" s="2">
        <v>49</v>
      </c>
      <c r="M7" s="5">
        <v>508.48979591836735</v>
      </c>
      <c r="N7" s="7">
        <v>6229</v>
      </c>
      <c r="O7" s="1">
        <v>49</v>
      </c>
      <c r="P7" s="22"/>
      <c r="Q7" s="23">
        <f t="shared" si="0"/>
        <v>331.51020408163265</v>
      </c>
      <c r="R7" s="22">
        <f t="shared" si="1"/>
        <v>82.877551020408163</v>
      </c>
      <c r="S7" s="24">
        <f t="shared" si="2"/>
        <v>58.014285714285712</v>
      </c>
      <c r="T7" s="24">
        <v>58</v>
      </c>
      <c r="U7" s="22">
        <f t="shared" si="3"/>
        <v>348</v>
      </c>
      <c r="V7" s="30">
        <v>1</v>
      </c>
      <c r="W7" s="36"/>
      <c r="X7" s="27">
        <f t="shared" si="4"/>
        <v>348</v>
      </c>
      <c r="Y7" s="33">
        <v>1</v>
      </c>
      <c r="Z7" s="32">
        <v>0.20902777777777778</v>
      </c>
      <c r="AA7" s="22"/>
      <c r="AB7" s="22"/>
    </row>
    <row r="8" spans="1:28">
      <c r="A8" s="8" t="s">
        <v>30</v>
      </c>
      <c r="B8" s="11" t="s">
        <v>31</v>
      </c>
      <c r="C8" s="3"/>
      <c r="D8" s="3"/>
      <c r="E8" s="3"/>
      <c r="F8" s="3"/>
      <c r="G8" s="5">
        <v>0</v>
      </c>
      <c r="H8" s="3">
        <v>554.58333333333337</v>
      </c>
      <c r="I8" s="5">
        <v>616.3478260869565</v>
      </c>
      <c r="J8" s="5">
        <v>683.53846153846155</v>
      </c>
      <c r="K8" s="2">
        <v>16</v>
      </c>
      <c r="L8" s="2">
        <v>16</v>
      </c>
      <c r="M8" s="5">
        <v>711.45205479452056</v>
      </c>
      <c r="N8" s="7">
        <v>12984</v>
      </c>
      <c r="O8" s="1">
        <v>73</v>
      </c>
      <c r="P8" s="22"/>
      <c r="Q8" s="23">
        <f t="shared" si="0"/>
        <v>128.54794520547944</v>
      </c>
      <c r="R8" s="22">
        <f t="shared" si="1"/>
        <v>32.136986301369859</v>
      </c>
      <c r="S8" s="24">
        <f t="shared" si="2"/>
        <v>22.4958904109589</v>
      </c>
      <c r="T8" s="24">
        <v>22</v>
      </c>
      <c r="U8" s="22">
        <f t="shared" si="3"/>
        <v>132</v>
      </c>
      <c r="V8" s="30">
        <v>1</v>
      </c>
      <c r="W8" s="36"/>
      <c r="X8" s="27">
        <f t="shared" si="4"/>
        <v>132</v>
      </c>
      <c r="Y8" s="33">
        <v>1</v>
      </c>
      <c r="Z8" s="32">
        <v>0.20972222222222223</v>
      </c>
      <c r="AA8" s="22"/>
      <c r="AB8" s="22"/>
    </row>
    <row r="9" spans="1:28">
      <c r="A9" s="8" t="s">
        <v>81</v>
      </c>
      <c r="B9" s="11" t="s">
        <v>31</v>
      </c>
      <c r="C9" s="4"/>
      <c r="D9" s="4"/>
      <c r="E9" s="4"/>
      <c r="F9" s="4"/>
      <c r="G9" s="4"/>
      <c r="H9" s="5"/>
      <c r="I9" s="5"/>
      <c r="J9" s="5"/>
      <c r="K9" s="2"/>
      <c r="L9" s="2"/>
      <c r="M9" s="5"/>
      <c r="N9" s="7"/>
      <c r="O9" s="1"/>
      <c r="P9" s="22"/>
      <c r="Q9" s="23"/>
      <c r="R9" s="22"/>
      <c r="S9" s="24">
        <v>70</v>
      </c>
      <c r="T9" s="24">
        <v>70</v>
      </c>
      <c r="U9" s="22">
        <f t="shared" si="3"/>
        <v>420</v>
      </c>
      <c r="V9" s="30">
        <v>1</v>
      </c>
      <c r="W9" s="36"/>
      <c r="X9" s="27">
        <f t="shared" si="4"/>
        <v>420</v>
      </c>
      <c r="Y9" s="33">
        <v>1</v>
      </c>
      <c r="Z9" s="32">
        <v>0.25069444444444444</v>
      </c>
      <c r="AA9" s="22"/>
      <c r="AB9" s="22"/>
    </row>
    <row r="10" spans="1:28">
      <c r="A10" s="10" t="s">
        <v>67</v>
      </c>
      <c r="B10" s="11" t="s">
        <v>31</v>
      </c>
      <c r="C10" s="4"/>
      <c r="D10" s="4"/>
      <c r="E10" s="4"/>
      <c r="F10" s="4"/>
      <c r="G10" s="4"/>
      <c r="H10" s="5"/>
      <c r="I10" s="5"/>
      <c r="J10" s="5">
        <v>416.61538461538464</v>
      </c>
      <c r="K10" s="2">
        <v>50</v>
      </c>
      <c r="L10" s="2">
        <v>50</v>
      </c>
      <c r="M10" s="5">
        <v>503.33333333333331</v>
      </c>
      <c r="N10" s="7">
        <v>6040</v>
      </c>
      <c r="O10" s="1">
        <v>48</v>
      </c>
      <c r="P10" s="22"/>
      <c r="Q10" s="23">
        <f>SUM($Q$1-M10)</f>
        <v>336.66666666666669</v>
      </c>
      <c r="R10" s="22">
        <f>SUM(Q10/$R$1)</f>
        <v>84.166666666666671</v>
      </c>
      <c r="S10" s="24">
        <f>SUM(R10*$S$1)</f>
        <v>58.916666666666664</v>
      </c>
      <c r="T10" s="24">
        <v>59</v>
      </c>
      <c r="U10" s="22">
        <f t="shared" si="3"/>
        <v>354</v>
      </c>
      <c r="V10" s="30">
        <v>1</v>
      </c>
      <c r="W10" s="36"/>
      <c r="X10" s="27">
        <f t="shared" si="4"/>
        <v>354</v>
      </c>
      <c r="Y10" s="33">
        <v>1</v>
      </c>
      <c r="Z10" s="32">
        <v>0.25138888888888888</v>
      </c>
      <c r="AA10" s="22"/>
      <c r="AB10" s="22"/>
    </row>
    <row r="11" spans="1:28">
      <c r="A11" s="8" t="s">
        <v>80</v>
      </c>
      <c r="B11" s="11" t="s">
        <v>31</v>
      </c>
      <c r="C11" s="4"/>
      <c r="D11" s="4"/>
      <c r="E11" s="4"/>
      <c r="F11" s="4"/>
      <c r="G11" s="4"/>
      <c r="H11" s="5"/>
      <c r="I11" s="5"/>
      <c r="J11" s="5"/>
      <c r="K11" s="2"/>
      <c r="L11" s="2"/>
      <c r="M11" s="5"/>
      <c r="N11" s="7"/>
      <c r="O11" s="1"/>
      <c r="P11" s="22"/>
      <c r="Q11" s="23"/>
      <c r="R11" s="22"/>
      <c r="S11" s="24">
        <v>70</v>
      </c>
      <c r="T11" s="24">
        <v>70</v>
      </c>
      <c r="U11" s="22">
        <f t="shared" si="3"/>
        <v>420</v>
      </c>
      <c r="V11" s="30">
        <v>1</v>
      </c>
      <c r="W11" s="36"/>
      <c r="X11" s="27">
        <f t="shared" si="4"/>
        <v>420</v>
      </c>
      <c r="Y11" s="33">
        <v>1</v>
      </c>
      <c r="Z11" s="32">
        <v>0.29236111111111113</v>
      </c>
      <c r="AA11" s="22"/>
      <c r="AB11" s="22"/>
    </row>
    <row r="12" spans="1:28">
      <c r="A12" s="8" t="s">
        <v>82</v>
      </c>
      <c r="B12" s="11" t="s">
        <v>31</v>
      </c>
      <c r="C12" s="4"/>
      <c r="D12" s="4"/>
      <c r="E12" s="4"/>
      <c r="F12" s="4"/>
      <c r="G12" s="4"/>
      <c r="H12" s="5"/>
      <c r="I12" s="5"/>
      <c r="J12" s="5"/>
      <c r="K12" s="2"/>
      <c r="L12" s="2"/>
      <c r="M12" s="5"/>
      <c r="N12" s="7"/>
      <c r="O12" s="1"/>
      <c r="P12" s="22"/>
      <c r="Q12" s="23"/>
      <c r="R12" s="22"/>
      <c r="S12" s="24">
        <v>70</v>
      </c>
      <c r="T12" s="24">
        <v>70</v>
      </c>
      <c r="U12" s="22">
        <f t="shared" si="3"/>
        <v>420</v>
      </c>
      <c r="V12" s="30">
        <v>1</v>
      </c>
      <c r="W12" s="36"/>
      <c r="X12" s="27">
        <f t="shared" si="4"/>
        <v>420</v>
      </c>
      <c r="Y12" s="33">
        <v>1</v>
      </c>
      <c r="Z12" s="32">
        <v>0.29305555555555557</v>
      </c>
      <c r="AA12" s="22"/>
      <c r="AB12" s="22"/>
    </row>
    <row r="13" spans="1:28">
      <c r="A13" s="8" t="s">
        <v>62</v>
      </c>
      <c r="B13" s="11" t="s">
        <v>31</v>
      </c>
      <c r="C13" s="4"/>
      <c r="D13" s="4"/>
      <c r="E13" s="4"/>
      <c r="F13" s="4"/>
      <c r="G13" s="4"/>
      <c r="H13" s="5"/>
      <c r="I13" s="5"/>
      <c r="J13" s="5">
        <v>504.12</v>
      </c>
      <c r="K13" s="2">
        <v>45</v>
      </c>
      <c r="L13" s="2">
        <v>45</v>
      </c>
      <c r="M13" s="5">
        <v>555.04</v>
      </c>
      <c r="N13" s="7">
        <v>6938</v>
      </c>
      <c r="O13" s="1">
        <v>50</v>
      </c>
      <c r="P13" s="22"/>
      <c r="Q13" s="23">
        <f t="shared" ref="Q13:Q20" si="5">SUM($Q$1-M13)</f>
        <v>284.96000000000004</v>
      </c>
      <c r="R13" s="22">
        <f t="shared" ref="R13:R20" si="6">SUM(Q13/$R$1)</f>
        <v>71.240000000000009</v>
      </c>
      <c r="S13" s="24">
        <f t="shared" ref="S13:S20" si="7">SUM(R13*$S$1)</f>
        <v>49.868000000000002</v>
      </c>
      <c r="T13" s="24">
        <v>50</v>
      </c>
      <c r="U13" s="22">
        <f t="shared" si="3"/>
        <v>300</v>
      </c>
      <c r="V13" s="30">
        <v>1</v>
      </c>
      <c r="W13" s="36"/>
      <c r="X13" s="27">
        <f t="shared" si="4"/>
        <v>300</v>
      </c>
      <c r="Y13" s="33">
        <v>1</v>
      </c>
      <c r="Z13" s="32">
        <v>0.33402777777777781</v>
      </c>
      <c r="AA13" s="22"/>
      <c r="AB13" s="22"/>
    </row>
    <row r="14" spans="1:28">
      <c r="A14" s="8" t="s">
        <v>69</v>
      </c>
      <c r="B14" s="11" t="s">
        <v>31</v>
      </c>
      <c r="C14" s="4"/>
      <c r="D14" s="4"/>
      <c r="E14" s="4"/>
      <c r="F14" s="4"/>
      <c r="G14" s="4"/>
      <c r="H14" s="5"/>
      <c r="I14" s="5"/>
      <c r="J14" s="5"/>
      <c r="K14" s="2">
        <v>52</v>
      </c>
      <c r="L14" s="2">
        <v>52</v>
      </c>
      <c r="M14" s="5">
        <v>458.78260869565219</v>
      </c>
      <c r="N14" s="7">
        <v>2638</v>
      </c>
      <c r="O14" s="1">
        <v>23</v>
      </c>
      <c r="P14" s="22"/>
      <c r="Q14" s="23">
        <f t="shared" si="5"/>
        <v>381.21739130434781</v>
      </c>
      <c r="R14" s="22">
        <f t="shared" si="6"/>
        <v>95.304347826086953</v>
      </c>
      <c r="S14" s="24">
        <f t="shared" si="7"/>
        <v>66.713043478260857</v>
      </c>
      <c r="T14" s="24">
        <v>67</v>
      </c>
      <c r="U14" s="22">
        <f t="shared" si="3"/>
        <v>402</v>
      </c>
      <c r="V14" s="30">
        <v>1</v>
      </c>
      <c r="W14" s="36"/>
      <c r="X14" s="27">
        <f t="shared" si="4"/>
        <v>402</v>
      </c>
      <c r="Y14" s="33">
        <v>1</v>
      </c>
      <c r="Z14" s="32">
        <v>0.3347222222222222</v>
      </c>
      <c r="AA14" s="22"/>
      <c r="AB14" s="22"/>
    </row>
    <row r="15" spans="1:28">
      <c r="A15" s="10" t="s">
        <v>54</v>
      </c>
      <c r="B15" s="11" t="s">
        <v>31</v>
      </c>
      <c r="C15" s="4"/>
      <c r="D15" s="4"/>
      <c r="E15" s="4"/>
      <c r="F15" s="4"/>
      <c r="G15" s="4"/>
      <c r="H15" s="5"/>
      <c r="I15" s="5"/>
      <c r="J15" s="5">
        <v>672</v>
      </c>
      <c r="K15" s="2">
        <v>37</v>
      </c>
      <c r="L15" s="2">
        <v>37</v>
      </c>
      <c r="M15" s="5">
        <v>638.9473684210526</v>
      </c>
      <c r="N15" s="7">
        <v>9105</v>
      </c>
      <c r="O15" s="1">
        <v>57</v>
      </c>
      <c r="P15" s="22"/>
      <c r="Q15" s="23">
        <f t="shared" si="5"/>
        <v>201.0526315789474</v>
      </c>
      <c r="R15" s="22">
        <f t="shared" si="6"/>
        <v>50.26315789473685</v>
      </c>
      <c r="S15" s="24">
        <f t="shared" si="7"/>
        <v>35.184210526315795</v>
      </c>
      <c r="T15" s="24">
        <v>35</v>
      </c>
      <c r="U15" s="22">
        <f t="shared" si="3"/>
        <v>210</v>
      </c>
      <c r="V15" s="30">
        <v>1</v>
      </c>
      <c r="W15" s="36"/>
      <c r="X15" s="27">
        <f t="shared" si="4"/>
        <v>210</v>
      </c>
      <c r="Y15" s="33">
        <v>1</v>
      </c>
      <c r="Z15" s="32">
        <v>0.3756944444444445</v>
      </c>
      <c r="AA15" s="22"/>
      <c r="AB15" s="22"/>
    </row>
    <row r="16" spans="1:28">
      <c r="A16" s="8" t="s">
        <v>61</v>
      </c>
      <c r="B16" s="11" t="s">
        <v>31</v>
      </c>
      <c r="C16" s="4"/>
      <c r="D16" s="4"/>
      <c r="E16" s="4"/>
      <c r="F16" s="4"/>
      <c r="G16" s="4"/>
      <c r="H16" s="5"/>
      <c r="I16" s="5"/>
      <c r="J16" s="5">
        <v>578.67999999999995</v>
      </c>
      <c r="K16" s="2">
        <v>44</v>
      </c>
      <c r="L16" s="2">
        <v>44</v>
      </c>
      <c r="M16" s="5">
        <v>585.72307692307697</v>
      </c>
      <c r="N16" s="7">
        <v>9518</v>
      </c>
      <c r="O16" s="1">
        <v>65</v>
      </c>
      <c r="P16" s="22"/>
      <c r="Q16" s="23">
        <f t="shared" si="5"/>
        <v>254.27692307692303</v>
      </c>
      <c r="R16" s="22">
        <f t="shared" si="6"/>
        <v>63.569230769230757</v>
      </c>
      <c r="S16" s="24">
        <f t="shared" si="7"/>
        <v>44.498461538461527</v>
      </c>
      <c r="T16" s="24">
        <v>44</v>
      </c>
      <c r="U16" s="22">
        <f t="shared" si="3"/>
        <v>264</v>
      </c>
      <c r="V16" s="30">
        <v>1</v>
      </c>
      <c r="W16" s="36"/>
      <c r="X16" s="27">
        <f t="shared" si="4"/>
        <v>264</v>
      </c>
      <c r="Y16" s="33">
        <v>1</v>
      </c>
      <c r="Z16" s="32">
        <v>0.37638888888888888</v>
      </c>
      <c r="AA16" s="22"/>
      <c r="AB16" s="22"/>
    </row>
    <row r="17" spans="1:28">
      <c r="A17" s="8" t="s">
        <v>56</v>
      </c>
      <c r="B17" s="11" t="s">
        <v>31</v>
      </c>
      <c r="C17" s="4"/>
      <c r="D17" s="4"/>
      <c r="E17" s="4"/>
      <c r="F17" s="4"/>
      <c r="G17" s="4"/>
      <c r="H17" s="5"/>
      <c r="I17" s="5"/>
      <c r="J17" s="5">
        <v>603.91999999999996</v>
      </c>
      <c r="K17" s="2">
        <v>39</v>
      </c>
      <c r="L17" s="2">
        <v>39</v>
      </c>
      <c r="M17" s="5">
        <v>630.59459459459458</v>
      </c>
      <c r="N17" s="7">
        <v>11666</v>
      </c>
      <c r="O17" s="1">
        <v>74</v>
      </c>
      <c r="P17" s="22"/>
      <c r="Q17" s="23">
        <f t="shared" si="5"/>
        <v>209.40540540540542</v>
      </c>
      <c r="R17" s="22">
        <f t="shared" si="6"/>
        <v>52.351351351351354</v>
      </c>
      <c r="S17" s="24">
        <f t="shared" si="7"/>
        <v>36.645945945945947</v>
      </c>
      <c r="T17" s="24">
        <v>37</v>
      </c>
      <c r="U17" s="22">
        <f t="shared" si="3"/>
        <v>222</v>
      </c>
      <c r="V17" s="30">
        <v>1</v>
      </c>
      <c r="W17" s="36"/>
      <c r="X17" s="27">
        <f t="shared" si="4"/>
        <v>222</v>
      </c>
      <c r="Y17" s="33">
        <v>1</v>
      </c>
      <c r="Z17" s="32">
        <v>0.41736111111111113</v>
      </c>
      <c r="AA17" s="22"/>
      <c r="AB17" s="22"/>
    </row>
    <row r="18" spans="1:28">
      <c r="A18" s="14" t="s">
        <v>72</v>
      </c>
      <c r="B18" s="11" t="s">
        <v>31</v>
      </c>
      <c r="C18" s="4"/>
      <c r="D18" s="4"/>
      <c r="E18" s="4"/>
      <c r="F18" s="4"/>
      <c r="G18" s="4"/>
      <c r="H18" s="5"/>
      <c r="I18" s="5"/>
      <c r="J18" s="5"/>
      <c r="K18" s="2">
        <v>55</v>
      </c>
      <c r="L18" s="2">
        <v>55</v>
      </c>
      <c r="M18" s="5">
        <v>442.33333333333331</v>
      </c>
      <c r="N18" s="7">
        <v>3981</v>
      </c>
      <c r="O18" s="1">
        <v>36</v>
      </c>
      <c r="P18" s="22"/>
      <c r="Q18" s="23">
        <f t="shared" si="5"/>
        <v>397.66666666666669</v>
      </c>
      <c r="R18" s="22">
        <f t="shared" si="6"/>
        <v>99.416666666666671</v>
      </c>
      <c r="S18" s="24">
        <f t="shared" si="7"/>
        <v>69.591666666666669</v>
      </c>
      <c r="T18" s="24">
        <v>70</v>
      </c>
      <c r="U18" s="22">
        <f t="shared" si="3"/>
        <v>420</v>
      </c>
      <c r="V18" s="30">
        <v>1</v>
      </c>
      <c r="W18" s="36"/>
      <c r="X18" s="27">
        <f t="shared" si="4"/>
        <v>420</v>
      </c>
      <c r="Y18" s="33">
        <v>1</v>
      </c>
      <c r="Z18" s="32">
        <v>0.41805555555555557</v>
      </c>
      <c r="AA18" s="22"/>
      <c r="AB18" s="22"/>
    </row>
    <row r="19" spans="1:28">
      <c r="A19" s="10" t="s">
        <v>58</v>
      </c>
      <c r="B19" s="12" t="s">
        <v>34</v>
      </c>
      <c r="C19" s="4"/>
      <c r="D19" s="4"/>
      <c r="E19" s="4"/>
      <c r="F19" s="4"/>
      <c r="G19" s="4"/>
      <c r="H19" s="5"/>
      <c r="I19" s="5"/>
      <c r="J19" s="5"/>
      <c r="K19" s="2">
        <v>41</v>
      </c>
      <c r="L19" s="2">
        <v>41</v>
      </c>
      <c r="M19" s="5">
        <v>626.42253521126759</v>
      </c>
      <c r="N19" s="7">
        <v>11119</v>
      </c>
      <c r="O19" s="1">
        <v>71</v>
      </c>
      <c r="P19" s="22"/>
      <c r="Q19" s="23">
        <f t="shared" si="5"/>
        <v>213.57746478873241</v>
      </c>
      <c r="R19" s="22">
        <f t="shared" si="6"/>
        <v>53.394366197183103</v>
      </c>
      <c r="S19" s="24">
        <f t="shared" si="7"/>
        <v>37.376056338028171</v>
      </c>
      <c r="T19" s="24">
        <v>37</v>
      </c>
      <c r="U19" s="22">
        <f t="shared" si="3"/>
        <v>222</v>
      </c>
      <c r="V19" s="30">
        <v>1</v>
      </c>
      <c r="W19" s="37"/>
      <c r="X19" s="27">
        <f t="shared" si="4"/>
        <v>222</v>
      </c>
      <c r="Y19" s="33">
        <v>2</v>
      </c>
      <c r="Z19" s="32">
        <v>8.4027777777777771E-2</v>
      </c>
      <c r="AA19" s="22"/>
      <c r="AB19" s="22"/>
    </row>
    <row r="20" spans="1:28">
      <c r="A20" s="14" t="s">
        <v>63</v>
      </c>
      <c r="B20" s="12" t="s">
        <v>34</v>
      </c>
      <c r="C20" s="4"/>
      <c r="D20" s="4"/>
      <c r="E20" s="4"/>
      <c r="F20" s="4"/>
      <c r="G20" s="4"/>
      <c r="H20" s="5"/>
      <c r="I20" s="5"/>
      <c r="J20" s="5">
        <v>517.64102564102564</v>
      </c>
      <c r="K20" s="2">
        <v>46</v>
      </c>
      <c r="L20" s="2">
        <v>46</v>
      </c>
      <c r="M20" s="5">
        <v>539.21428571428567</v>
      </c>
      <c r="N20" s="7">
        <v>7549</v>
      </c>
      <c r="O20" s="1">
        <v>56</v>
      </c>
      <c r="P20" s="22"/>
      <c r="Q20" s="23">
        <f t="shared" si="5"/>
        <v>300.78571428571433</v>
      </c>
      <c r="R20" s="22">
        <f t="shared" si="6"/>
        <v>75.196428571428584</v>
      </c>
      <c r="S20" s="24">
        <f t="shared" si="7"/>
        <v>52.637500000000003</v>
      </c>
      <c r="T20" s="24">
        <v>53</v>
      </c>
      <c r="U20" s="22">
        <f t="shared" si="3"/>
        <v>318</v>
      </c>
      <c r="V20" s="30">
        <v>1</v>
      </c>
      <c r="W20" s="36"/>
      <c r="X20" s="27">
        <f t="shared" si="4"/>
        <v>318</v>
      </c>
      <c r="Y20" s="33">
        <v>2</v>
      </c>
      <c r="Z20" s="32">
        <v>8.4722222222222213E-2</v>
      </c>
      <c r="AA20" s="22"/>
      <c r="AB20" s="22"/>
    </row>
    <row r="21" spans="1:28">
      <c r="A21" s="8" t="s">
        <v>78</v>
      </c>
      <c r="B21" s="12" t="s">
        <v>34</v>
      </c>
      <c r="C21" s="4"/>
      <c r="D21" s="4"/>
      <c r="E21" s="4"/>
      <c r="F21" s="4"/>
      <c r="G21" s="4"/>
      <c r="H21" s="5"/>
      <c r="I21" s="5"/>
      <c r="J21" s="5"/>
      <c r="K21" s="2"/>
      <c r="L21" s="2"/>
      <c r="M21" s="5"/>
      <c r="N21" s="7"/>
      <c r="O21" s="1"/>
      <c r="P21" s="22"/>
      <c r="Q21" s="23"/>
      <c r="R21" s="22"/>
      <c r="S21" s="24">
        <v>45</v>
      </c>
      <c r="T21" s="24">
        <v>45</v>
      </c>
      <c r="U21" s="22">
        <f t="shared" si="3"/>
        <v>270</v>
      </c>
      <c r="V21" s="30">
        <v>1</v>
      </c>
      <c r="W21" s="36"/>
      <c r="X21" s="27">
        <f t="shared" si="4"/>
        <v>270</v>
      </c>
      <c r="Y21" s="33">
        <v>2</v>
      </c>
      <c r="Z21" s="32">
        <v>0.12569444444444444</v>
      </c>
      <c r="AA21" s="22"/>
      <c r="AB21" s="22"/>
    </row>
    <row r="22" spans="1:28">
      <c r="A22" s="8" t="s">
        <v>53</v>
      </c>
      <c r="B22" s="12" t="s">
        <v>34</v>
      </c>
      <c r="C22" s="3">
        <v>596.86075949367091</v>
      </c>
      <c r="D22" s="3">
        <v>590.625</v>
      </c>
      <c r="E22" s="3">
        <v>598.86363636363637</v>
      </c>
      <c r="F22" s="3">
        <v>595.69811320754718</v>
      </c>
      <c r="G22" s="5">
        <v>632.77</v>
      </c>
      <c r="H22" s="3">
        <v>610.10526315789468</v>
      </c>
      <c r="I22" s="5">
        <v>639.93333333333328</v>
      </c>
      <c r="J22" s="5">
        <v>635.85185185185185</v>
      </c>
      <c r="K22" s="2">
        <v>36</v>
      </c>
      <c r="L22" s="2">
        <v>36</v>
      </c>
      <c r="M22" s="5">
        <v>639.60975609756099</v>
      </c>
      <c r="N22" s="7">
        <v>6556</v>
      </c>
      <c r="O22" s="1">
        <v>41</v>
      </c>
      <c r="P22" s="22"/>
      <c r="Q22" s="23">
        <f t="shared" ref="Q22:Q49" si="8">SUM($Q$1-M22)</f>
        <v>200.39024390243901</v>
      </c>
      <c r="R22" s="22">
        <f t="shared" ref="R22:R49" si="9">SUM(Q22/$R$1)</f>
        <v>50.097560975609753</v>
      </c>
      <c r="S22" s="24">
        <f t="shared" ref="S22:S41" si="10">SUM(R22*$S$1)</f>
        <v>35.068292682926824</v>
      </c>
      <c r="T22" s="24">
        <v>35</v>
      </c>
      <c r="U22" s="22">
        <f t="shared" si="3"/>
        <v>210</v>
      </c>
      <c r="V22" s="30">
        <v>1</v>
      </c>
      <c r="W22" s="36"/>
      <c r="X22" s="27">
        <f t="shared" si="4"/>
        <v>210</v>
      </c>
      <c r="Y22" s="33">
        <v>2</v>
      </c>
      <c r="Z22" s="32">
        <v>0.12638888888888888</v>
      </c>
      <c r="AA22" s="22"/>
      <c r="AB22" s="22"/>
    </row>
    <row r="23" spans="1:28">
      <c r="A23" s="8" t="s">
        <v>25</v>
      </c>
      <c r="B23" s="9" t="s">
        <v>15</v>
      </c>
      <c r="C23" s="3"/>
      <c r="D23" s="3"/>
      <c r="E23" s="3"/>
      <c r="F23" s="3"/>
      <c r="G23" s="5"/>
      <c r="H23" s="3">
        <v>0</v>
      </c>
      <c r="I23" s="5">
        <v>730.4666666666667</v>
      </c>
      <c r="J23" s="5">
        <v>701.87755102040819</v>
      </c>
      <c r="K23" s="2">
        <v>11</v>
      </c>
      <c r="L23" s="2">
        <v>11</v>
      </c>
      <c r="M23" s="5">
        <v>743.75757575757575</v>
      </c>
      <c r="N23" s="7">
        <v>12272</v>
      </c>
      <c r="O23" s="1">
        <v>66</v>
      </c>
      <c r="P23" s="22"/>
      <c r="Q23" s="23">
        <f t="shared" si="8"/>
        <v>96.242424242424249</v>
      </c>
      <c r="R23" s="22">
        <f t="shared" si="9"/>
        <v>24.060606060606062</v>
      </c>
      <c r="S23" s="24">
        <f t="shared" si="10"/>
        <v>16.842424242424244</v>
      </c>
      <c r="T23" s="24">
        <v>17</v>
      </c>
      <c r="U23" s="22">
        <f t="shared" si="3"/>
        <v>102</v>
      </c>
      <c r="V23" s="30">
        <v>1</v>
      </c>
      <c r="W23" s="36"/>
      <c r="X23" s="27">
        <f t="shared" si="4"/>
        <v>102</v>
      </c>
      <c r="Y23" s="33">
        <v>2</v>
      </c>
      <c r="Z23" s="32">
        <v>0.1673611111111111</v>
      </c>
      <c r="AA23" s="22"/>
      <c r="AB23" s="22"/>
    </row>
    <row r="24" spans="1:28">
      <c r="A24" s="8" t="s">
        <v>38</v>
      </c>
      <c r="B24" s="12" t="s">
        <v>34</v>
      </c>
      <c r="C24" s="3">
        <v>622.49504950495054</v>
      </c>
      <c r="D24" s="3">
        <v>612.33333333333337</v>
      </c>
      <c r="E24" s="3">
        <v>629.56521739130437</v>
      </c>
      <c r="F24" s="3">
        <v>653.30769230769226</v>
      </c>
      <c r="G24" s="5">
        <v>635.05999999999995</v>
      </c>
      <c r="H24" s="3">
        <v>665.33333333333337</v>
      </c>
      <c r="I24" s="5">
        <v>661.80952380952385</v>
      </c>
      <c r="J24" s="5">
        <v>694.84848484848487</v>
      </c>
      <c r="K24" s="2">
        <v>22</v>
      </c>
      <c r="L24" s="2">
        <v>22</v>
      </c>
      <c r="M24" s="5">
        <v>699</v>
      </c>
      <c r="N24" s="7">
        <v>12582</v>
      </c>
      <c r="O24" s="1">
        <v>72</v>
      </c>
      <c r="P24" s="22"/>
      <c r="Q24" s="23">
        <f t="shared" si="8"/>
        <v>141</v>
      </c>
      <c r="R24" s="22">
        <f t="shared" si="9"/>
        <v>35.25</v>
      </c>
      <c r="S24" s="24">
        <f t="shared" si="10"/>
        <v>24.674999999999997</v>
      </c>
      <c r="T24" s="24">
        <v>25</v>
      </c>
      <c r="U24" s="22">
        <f t="shared" si="3"/>
        <v>150</v>
      </c>
      <c r="V24" s="30">
        <v>1</v>
      </c>
      <c r="W24" s="36"/>
      <c r="X24" s="27">
        <f t="shared" si="4"/>
        <v>150</v>
      </c>
      <c r="Y24" s="33">
        <v>2</v>
      </c>
      <c r="Z24" s="32">
        <v>0.16805555555555554</v>
      </c>
      <c r="AA24" s="22"/>
      <c r="AB24" s="22"/>
    </row>
    <row r="25" spans="1:28">
      <c r="A25" s="8" t="s">
        <v>51</v>
      </c>
      <c r="B25" s="12" t="s">
        <v>34</v>
      </c>
      <c r="C25" s="4"/>
      <c r="D25" s="4"/>
      <c r="E25" s="4"/>
      <c r="F25" s="4"/>
      <c r="G25" s="4"/>
      <c r="H25" s="5"/>
      <c r="I25" s="5"/>
      <c r="J25" s="5">
        <v>650.36</v>
      </c>
      <c r="K25" s="2">
        <v>34</v>
      </c>
      <c r="L25" s="2">
        <v>34</v>
      </c>
      <c r="M25" s="5">
        <v>648.07843137254906</v>
      </c>
      <c r="N25" s="7">
        <v>8263</v>
      </c>
      <c r="O25" s="1">
        <v>51</v>
      </c>
      <c r="P25" s="22"/>
      <c r="Q25" s="23">
        <f t="shared" si="8"/>
        <v>191.92156862745094</v>
      </c>
      <c r="R25" s="22">
        <f t="shared" si="9"/>
        <v>47.980392156862735</v>
      </c>
      <c r="S25" s="24">
        <f t="shared" si="10"/>
        <v>33.586274509803914</v>
      </c>
      <c r="T25" s="24">
        <v>34</v>
      </c>
      <c r="U25" s="22">
        <f t="shared" si="3"/>
        <v>204</v>
      </c>
      <c r="V25" s="30">
        <v>1</v>
      </c>
      <c r="W25" s="36"/>
      <c r="X25" s="27">
        <f t="shared" si="4"/>
        <v>204</v>
      </c>
      <c r="Y25" s="33">
        <v>2</v>
      </c>
      <c r="Z25" s="32">
        <v>0.20902777777777778</v>
      </c>
      <c r="AA25" s="22"/>
      <c r="AB25" s="22"/>
    </row>
    <row r="26" spans="1:28">
      <c r="A26" s="8" t="s">
        <v>17</v>
      </c>
      <c r="B26" s="9" t="s">
        <v>15</v>
      </c>
      <c r="C26" s="3"/>
      <c r="D26" s="3"/>
      <c r="E26" s="3"/>
      <c r="F26" s="3"/>
      <c r="G26" s="5"/>
      <c r="H26" s="3">
        <v>745.8</v>
      </c>
      <c r="I26" s="5">
        <v>805.21951219512198</v>
      </c>
      <c r="J26" s="5">
        <v>762.06451612903231</v>
      </c>
      <c r="K26" s="2">
        <v>5</v>
      </c>
      <c r="L26" s="2">
        <v>3</v>
      </c>
      <c r="M26" s="5">
        <v>801.51020408163265</v>
      </c>
      <c r="N26" s="7">
        <v>19637</v>
      </c>
      <c r="O26" s="1">
        <v>98</v>
      </c>
      <c r="P26" s="22"/>
      <c r="Q26" s="23">
        <f t="shared" si="8"/>
        <v>38.489795918367349</v>
      </c>
      <c r="R26" s="22">
        <f t="shared" si="9"/>
        <v>9.6224489795918373</v>
      </c>
      <c r="S26" s="24">
        <f t="shared" si="10"/>
        <v>6.7357142857142858</v>
      </c>
      <c r="T26" s="24">
        <v>7</v>
      </c>
      <c r="U26" s="22">
        <f t="shared" si="3"/>
        <v>42</v>
      </c>
      <c r="V26" s="30">
        <v>1</v>
      </c>
      <c r="W26" s="36"/>
      <c r="X26" s="27">
        <f t="shared" si="4"/>
        <v>42</v>
      </c>
      <c r="Y26" s="33">
        <v>2</v>
      </c>
      <c r="Z26" s="32">
        <v>0.20972222222222223</v>
      </c>
      <c r="AA26" s="22"/>
      <c r="AB26" s="22"/>
    </row>
    <row r="27" spans="1:28">
      <c r="A27" s="8" t="s">
        <v>18</v>
      </c>
      <c r="B27" s="9" t="s">
        <v>15</v>
      </c>
      <c r="C27" s="3"/>
      <c r="D27" s="3"/>
      <c r="E27" s="3"/>
      <c r="F27" s="3"/>
      <c r="G27" s="5"/>
      <c r="H27" s="3">
        <v>784</v>
      </c>
      <c r="I27" s="5">
        <v>788.04938271604942</v>
      </c>
      <c r="J27" s="5">
        <v>776.09756097560978</v>
      </c>
      <c r="K27" s="2">
        <v>4</v>
      </c>
      <c r="L27" s="2">
        <v>4</v>
      </c>
      <c r="M27" s="5">
        <v>799.01176470588234</v>
      </c>
      <c r="N27" s="7">
        <v>16979</v>
      </c>
      <c r="O27" s="1">
        <v>85</v>
      </c>
      <c r="P27" s="22"/>
      <c r="Q27" s="23">
        <f t="shared" si="8"/>
        <v>40.988235294117658</v>
      </c>
      <c r="R27" s="22">
        <f t="shared" si="9"/>
        <v>10.247058823529414</v>
      </c>
      <c r="S27" s="24">
        <f t="shared" si="10"/>
        <v>7.1729411764705899</v>
      </c>
      <c r="T27" s="24">
        <v>7</v>
      </c>
      <c r="U27" s="22">
        <f t="shared" si="3"/>
        <v>42</v>
      </c>
      <c r="V27" s="30">
        <v>1</v>
      </c>
      <c r="W27" s="36"/>
      <c r="X27" s="27">
        <f t="shared" si="4"/>
        <v>42</v>
      </c>
      <c r="Y27" s="33">
        <v>2</v>
      </c>
      <c r="Z27" s="32">
        <v>0.25069444444444444</v>
      </c>
      <c r="AA27" s="22"/>
      <c r="AB27" s="22"/>
    </row>
    <row r="28" spans="1:28">
      <c r="A28" s="8" t="s">
        <v>29</v>
      </c>
      <c r="B28" s="9" t="s">
        <v>15</v>
      </c>
      <c r="C28" s="3"/>
      <c r="D28" s="3"/>
      <c r="E28" s="3"/>
      <c r="F28" s="3"/>
      <c r="G28" s="5"/>
      <c r="H28" s="3">
        <v>711.05882352941171</v>
      </c>
      <c r="I28" s="5">
        <v>728.62745098039215</v>
      </c>
      <c r="J28" s="5">
        <v>718.86792452830184</v>
      </c>
      <c r="K28" s="2">
        <v>15</v>
      </c>
      <c r="L28" s="2">
        <v>15</v>
      </c>
      <c r="M28" s="5">
        <v>711.47826086956525</v>
      </c>
      <c r="N28" s="7">
        <v>8182</v>
      </c>
      <c r="O28" s="1">
        <v>46</v>
      </c>
      <c r="P28" s="22"/>
      <c r="Q28" s="23">
        <f t="shared" si="8"/>
        <v>128.52173913043475</v>
      </c>
      <c r="R28" s="22">
        <f t="shared" si="9"/>
        <v>32.130434782608688</v>
      </c>
      <c r="S28" s="24">
        <f t="shared" si="10"/>
        <v>22.49130434782608</v>
      </c>
      <c r="T28" s="24">
        <v>22</v>
      </c>
      <c r="U28" s="22">
        <f t="shared" si="3"/>
        <v>132</v>
      </c>
      <c r="V28" s="30">
        <v>1</v>
      </c>
      <c r="W28" s="36"/>
      <c r="X28" s="27">
        <f t="shared" si="4"/>
        <v>132</v>
      </c>
      <c r="Y28" s="33">
        <v>2</v>
      </c>
      <c r="Z28" s="32">
        <v>0.25138888888888888</v>
      </c>
      <c r="AA28" s="22"/>
      <c r="AB28" s="22"/>
    </row>
    <row r="29" spans="1:28">
      <c r="A29" s="8" t="s">
        <v>59</v>
      </c>
      <c r="B29" s="9" t="s">
        <v>15</v>
      </c>
      <c r="C29" s="3">
        <v>663.45945945945948</v>
      </c>
      <c r="D29" s="3">
        <v>670.94117647058829</v>
      </c>
      <c r="E29" s="3">
        <v>670.70967741935488</v>
      </c>
      <c r="F29" s="3">
        <v>665.33333333333337</v>
      </c>
      <c r="G29" s="5">
        <v>643.02</v>
      </c>
      <c r="H29" s="3">
        <v>671.14754098360652</v>
      </c>
      <c r="I29" s="5">
        <v>674.17142857142858</v>
      </c>
      <c r="J29" s="5">
        <v>682.46153846153845</v>
      </c>
      <c r="K29" s="2">
        <v>42</v>
      </c>
      <c r="L29" s="2">
        <v>42</v>
      </c>
      <c r="M29" s="5">
        <v>614.625</v>
      </c>
      <c r="N29" s="7">
        <v>4917</v>
      </c>
      <c r="O29" s="1">
        <v>32</v>
      </c>
      <c r="P29" s="22"/>
      <c r="Q29" s="23">
        <f t="shared" si="8"/>
        <v>225.375</v>
      </c>
      <c r="R29" s="22">
        <f t="shared" si="9"/>
        <v>56.34375</v>
      </c>
      <c r="S29" s="24">
        <f t="shared" si="10"/>
        <v>39.440624999999997</v>
      </c>
      <c r="T29" s="24">
        <v>39</v>
      </c>
      <c r="U29" s="22">
        <f t="shared" si="3"/>
        <v>234</v>
      </c>
      <c r="V29" s="30">
        <v>1</v>
      </c>
      <c r="W29" s="36"/>
      <c r="X29" s="27">
        <f t="shared" si="4"/>
        <v>234</v>
      </c>
      <c r="Y29" s="33">
        <v>2</v>
      </c>
      <c r="Z29" s="32">
        <v>0.29236111111111113</v>
      </c>
      <c r="AA29" s="22"/>
      <c r="AB29" s="22"/>
    </row>
    <row r="30" spans="1:28">
      <c r="A30" s="8" t="s">
        <v>52</v>
      </c>
      <c r="B30" s="12" t="s">
        <v>34</v>
      </c>
      <c r="C30" s="4"/>
      <c r="D30" s="4"/>
      <c r="E30" s="4"/>
      <c r="F30" s="3"/>
      <c r="G30" s="5"/>
      <c r="H30" s="3">
        <v>634</v>
      </c>
      <c r="I30" s="5">
        <v>654</v>
      </c>
      <c r="J30" s="5">
        <v>641.12676056338023</v>
      </c>
      <c r="K30" s="2">
        <v>35</v>
      </c>
      <c r="L30" s="2">
        <v>35</v>
      </c>
      <c r="M30" s="5">
        <v>646.70270270270271</v>
      </c>
      <c r="N30" s="7">
        <v>11964</v>
      </c>
      <c r="O30" s="1">
        <v>74</v>
      </c>
      <c r="P30" s="22"/>
      <c r="Q30" s="23">
        <f t="shared" si="8"/>
        <v>193.29729729729729</v>
      </c>
      <c r="R30" s="22">
        <f t="shared" si="9"/>
        <v>48.324324324324323</v>
      </c>
      <c r="S30" s="24">
        <f t="shared" si="10"/>
        <v>33.827027027027022</v>
      </c>
      <c r="T30" s="24">
        <v>34</v>
      </c>
      <c r="U30" s="22">
        <f t="shared" si="3"/>
        <v>204</v>
      </c>
      <c r="V30" s="30">
        <v>1</v>
      </c>
      <c r="W30" s="36"/>
      <c r="X30" s="27">
        <f t="shared" si="4"/>
        <v>204</v>
      </c>
      <c r="Y30" s="33">
        <v>2</v>
      </c>
      <c r="Z30" s="32">
        <v>0.29305555555555557</v>
      </c>
      <c r="AA30" s="22"/>
      <c r="AB30" s="22"/>
    </row>
    <row r="31" spans="1:28">
      <c r="A31" s="8" t="s">
        <v>32</v>
      </c>
      <c r="B31" s="9" t="s">
        <v>15</v>
      </c>
      <c r="C31" s="3">
        <v>726.37037037037032</v>
      </c>
      <c r="D31" s="3">
        <v>713.10526315789468</v>
      </c>
      <c r="E31" s="3">
        <v>746.19230769230774</v>
      </c>
      <c r="F31" s="3">
        <v>701.67441860465112</v>
      </c>
      <c r="G31" s="5">
        <v>737.23</v>
      </c>
      <c r="H31" s="3">
        <v>760.88421052631577</v>
      </c>
      <c r="I31" s="5">
        <v>763.42168674698792</v>
      </c>
      <c r="J31" s="5">
        <v>739.61538461538464</v>
      </c>
      <c r="K31" s="2">
        <v>17</v>
      </c>
      <c r="L31" s="2">
        <v>17</v>
      </c>
      <c r="M31" s="5">
        <v>706.52941176470586</v>
      </c>
      <c r="N31" s="7">
        <v>12011</v>
      </c>
      <c r="O31" s="1">
        <v>68</v>
      </c>
      <c r="P31" s="22"/>
      <c r="Q31" s="23">
        <f t="shared" si="8"/>
        <v>133.47058823529414</v>
      </c>
      <c r="R31" s="22">
        <f t="shared" si="9"/>
        <v>33.367647058823536</v>
      </c>
      <c r="S31" s="24">
        <f t="shared" si="10"/>
        <v>23.357352941176472</v>
      </c>
      <c r="T31" s="24">
        <v>23</v>
      </c>
      <c r="U31" s="22">
        <f t="shared" si="3"/>
        <v>138</v>
      </c>
      <c r="V31" s="30">
        <v>1</v>
      </c>
      <c r="W31" s="36"/>
      <c r="X31" s="27">
        <f t="shared" si="4"/>
        <v>138</v>
      </c>
      <c r="Y31" s="33">
        <v>2</v>
      </c>
      <c r="Z31" s="32">
        <v>0.33402777777777781</v>
      </c>
      <c r="AA31" s="22"/>
      <c r="AB31" s="22"/>
    </row>
    <row r="32" spans="1:28">
      <c r="A32" s="8" t="s">
        <v>21</v>
      </c>
      <c r="B32" s="9" t="s">
        <v>15</v>
      </c>
      <c r="C32" s="3">
        <v>726.84444444444443</v>
      </c>
      <c r="D32" s="3">
        <v>724.79012345679007</v>
      </c>
      <c r="E32" s="3">
        <v>730.88288288288288</v>
      </c>
      <c r="F32" s="3">
        <v>718.31111111111113</v>
      </c>
      <c r="G32" s="5">
        <v>730.15</v>
      </c>
      <c r="H32" s="3">
        <v>739.52688172043008</v>
      </c>
      <c r="I32" s="5">
        <v>770.58823529411768</v>
      </c>
      <c r="J32" s="5">
        <v>729.21739130434787</v>
      </c>
      <c r="K32" s="2">
        <v>7</v>
      </c>
      <c r="L32" s="2">
        <v>7</v>
      </c>
      <c r="M32" s="5">
        <v>768.15789473684208</v>
      </c>
      <c r="N32" s="7">
        <v>14595</v>
      </c>
      <c r="O32" s="1">
        <v>76</v>
      </c>
      <c r="P32" s="22"/>
      <c r="Q32" s="23">
        <f t="shared" si="8"/>
        <v>71.842105263157919</v>
      </c>
      <c r="R32" s="22">
        <f t="shared" si="9"/>
        <v>17.96052631578948</v>
      </c>
      <c r="S32" s="24">
        <f t="shared" si="10"/>
        <v>12.572368421052635</v>
      </c>
      <c r="T32" s="24">
        <v>13</v>
      </c>
      <c r="U32" s="22">
        <f t="shared" si="3"/>
        <v>78</v>
      </c>
      <c r="V32" s="30">
        <v>1</v>
      </c>
      <c r="W32" s="36"/>
      <c r="X32" s="27">
        <f t="shared" si="4"/>
        <v>78</v>
      </c>
      <c r="Y32" s="33">
        <v>2</v>
      </c>
      <c r="Z32" s="32">
        <v>0.3347222222222222</v>
      </c>
      <c r="AA32" s="22"/>
      <c r="AB32" s="22"/>
    </row>
    <row r="33" spans="1:28">
      <c r="A33" s="8" t="s">
        <v>24</v>
      </c>
      <c r="B33" s="9" t="s">
        <v>15</v>
      </c>
      <c r="C33" s="3">
        <v>710.29333333333329</v>
      </c>
      <c r="D33" s="3">
        <v>714.40963855421683</v>
      </c>
      <c r="E33" s="3">
        <v>711.65048543689318</v>
      </c>
      <c r="F33" s="3">
        <v>741.16455696202536</v>
      </c>
      <c r="G33" s="5">
        <v>715.71</v>
      </c>
      <c r="H33" s="3">
        <v>742.49504950495054</v>
      </c>
      <c r="I33" s="5">
        <v>743.08571428571429</v>
      </c>
      <c r="J33" s="5">
        <v>732.44444444444446</v>
      </c>
      <c r="K33" s="2">
        <v>10</v>
      </c>
      <c r="L33" s="2">
        <v>10</v>
      </c>
      <c r="M33" s="5">
        <v>743.75903614457832</v>
      </c>
      <c r="N33" s="7">
        <v>15433</v>
      </c>
      <c r="O33" s="1">
        <v>83</v>
      </c>
      <c r="P33" s="22"/>
      <c r="Q33" s="23">
        <f t="shared" si="8"/>
        <v>96.240963855421683</v>
      </c>
      <c r="R33" s="22">
        <f t="shared" si="9"/>
        <v>24.060240963855421</v>
      </c>
      <c r="S33" s="24">
        <f t="shared" si="10"/>
        <v>16.842168674698794</v>
      </c>
      <c r="T33" s="24">
        <v>17</v>
      </c>
      <c r="U33" s="22">
        <f t="shared" si="3"/>
        <v>102</v>
      </c>
      <c r="V33" s="30">
        <v>1</v>
      </c>
      <c r="W33" s="36"/>
      <c r="X33" s="27">
        <f t="shared" si="4"/>
        <v>102</v>
      </c>
      <c r="Y33" s="33">
        <v>2</v>
      </c>
      <c r="Z33" s="32">
        <v>0.3756944444444445</v>
      </c>
      <c r="AA33" s="22"/>
      <c r="AB33" s="22"/>
    </row>
    <row r="34" spans="1:28">
      <c r="A34" s="8" t="s">
        <v>57</v>
      </c>
      <c r="B34" s="12" t="s">
        <v>34</v>
      </c>
      <c r="C34" s="6"/>
      <c r="D34" s="6"/>
      <c r="E34" s="6"/>
      <c r="F34" s="6"/>
      <c r="G34" s="5"/>
      <c r="H34" s="3"/>
      <c r="I34" s="5"/>
      <c r="J34" s="5"/>
      <c r="K34" s="2">
        <v>40</v>
      </c>
      <c r="L34" s="2">
        <v>40</v>
      </c>
      <c r="M34" s="5">
        <v>629.5</v>
      </c>
      <c r="N34" s="7">
        <v>3777</v>
      </c>
      <c r="O34" s="1">
        <v>24</v>
      </c>
      <c r="P34" s="22"/>
      <c r="Q34" s="23">
        <f t="shared" si="8"/>
        <v>210.5</v>
      </c>
      <c r="R34" s="22">
        <f t="shared" si="9"/>
        <v>52.625</v>
      </c>
      <c r="S34" s="24">
        <f t="shared" si="10"/>
        <v>36.837499999999999</v>
      </c>
      <c r="T34" s="24">
        <v>37</v>
      </c>
      <c r="U34" s="22">
        <f t="shared" si="3"/>
        <v>222</v>
      </c>
      <c r="V34" s="30">
        <v>1</v>
      </c>
      <c r="W34" s="36"/>
      <c r="X34" s="27">
        <f t="shared" si="4"/>
        <v>222</v>
      </c>
      <c r="Y34" s="33">
        <v>2</v>
      </c>
      <c r="Z34" s="32">
        <v>0.37638888888888888</v>
      </c>
      <c r="AA34" s="22"/>
      <c r="AB34" s="22"/>
    </row>
    <row r="35" spans="1:28">
      <c r="A35" s="8" t="s">
        <v>22</v>
      </c>
      <c r="B35" s="9" t="s">
        <v>15</v>
      </c>
      <c r="C35" s="4"/>
      <c r="D35" s="4"/>
      <c r="E35" s="4"/>
      <c r="F35" s="3"/>
      <c r="G35" s="5"/>
      <c r="H35" s="3"/>
      <c r="I35" s="5">
        <v>710.8</v>
      </c>
      <c r="J35" s="5">
        <v>739.91666666666663</v>
      </c>
      <c r="K35" s="2">
        <v>8</v>
      </c>
      <c r="L35" s="2">
        <v>8</v>
      </c>
      <c r="M35" s="5">
        <v>760.05555555555554</v>
      </c>
      <c r="N35" s="7">
        <v>13681</v>
      </c>
      <c r="O35" s="1">
        <v>72</v>
      </c>
      <c r="P35" s="22"/>
      <c r="Q35" s="23">
        <f t="shared" si="8"/>
        <v>79.944444444444457</v>
      </c>
      <c r="R35" s="22">
        <f t="shared" si="9"/>
        <v>19.986111111111114</v>
      </c>
      <c r="S35" s="24">
        <f t="shared" si="10"/>
        <v>13.990277777777779</v>
      </c>
      <c r="T35" s="24">
        <v>14</v>
      </c>
      <c r="U35" s="22">
        <f t="shared" ref="U35:U63" si="11">SUM(T35*$U$1)</f>
        <v>84</v>
      </c>
      <c r="V35" s="30">
        <v>1</v>
      </c>
      <c r="W35" s="36"/>
      <c r="X35" s="27">
        <f t="shared" si="4"/>
        <v>84</v>
      </c>
      <c r="Y35" s="33">
        <v>2</v>
      </c>
      <c r="Z35" s="32">
        <v>0.41736111111111113</v>
      </c>
      <c r="AA35" s="22"/>
      <c r="AB35" s="22"/>
    </row>
    <row r="36" spans="1:28">
      <c r="A36" s="8" t="s">
        <v>23</v>
      </c>
      <c r="B36" s="9" t="s">
        <v>15</v>
      </c>
      <c r="C36" s="3"/>
      <c r="D36" s="3"/>
      <c r="E36" s="3"/>
      <c r="F36" s="3"/>
      <c r="G36" s="5"/>
      <c r="H36" s="3">
        <v>747.24324324324323</v>
      </c>
      <c r="I36" s="5">
        <v>732.1875</v>
      </c>
      <c r="J36" s="5">
        <v>719.22807017543857</v>
      </c>
      <c r="K36" s="2">
        <v>9</v>
      </c>
      <c r="L36" s="2">
        <v>9</v>
      </c>
      <c r="M36" s="5">
        <v>748.56</v>
      </c>
      <c r="N36" s="7">
        <v>9357</v>
      </c>
      <c r="O36" s="1">
        <v>50</v>
      </c>
      <c r="P36" s="22"/>
      <c r="Q36" s="23">
        <f t="shared" si="8"/>
        <v>91.440000000000055</v>
      </c>
      <c r="R36" s="22">
        <f t="shared" si="9"/>
        <v>22.860000000000014</v>
      </c>
      <c r="S36" s="24">
        <f t="shared" si="10"/>
        <v>16.00200000000001</v>
      </c>
      <c r="T36" s="24">
        <v>16</v>
      </c>
      <c r="U36" s="22">
        <f t="shared" si="11"/>
        <v>96</v>
      </c>
      <c r="V36" s="30">
        <v>1</v>
      </c>
      <c r="W36" s="36"/>
      <c r="X36" s="27">
        <f t="shared" si="4"/>
        <v>96</v>
      </c>
      <c r="Y36" s="33">
        <v>2</v>
      </c>
      <c r="Z36" s="32">
        <v>0.41805555555555557</v>
      </c>
      <c r="AA36" s="22"/>
      <c r="AB36" s="22"/>
    </row>
    <row r="37" spans="1:28">
      <c r="A37" s="8" t="s">
        <v>28</v>
      </c>
      <c r="B37" s="9" t="s">
        <v>15</v>
      </c>
      <c r="C37" s="3"/>
      <c r="D37" s="3"/>
      <c r="E37" s="3"/>
      <c r="F37" s="3"/>
      <c r="G37" s="5"/>
      <c r="H37" s="3">
        <v>691.15789473684208</v>
      </c>
      <c r="I37" s="5">
        <v>669.63265306122446</v>
      </c>
      <c r="J37" s="5">
        <v>738.90410958904113</v>
      </c>
      <c r="K37" s="2">
        <v>14</v>
      </c>
      <c r="L37" s="2">
        <v>14</v>
      </c>
      <c r="M37" s="5">
        <v>715.64285714285711</v>
      </c>
      <c r="N37" s="7">
        <v>10019</v>
      </c>
      <c r="O37" s="1">
        <v>56</v>
      </c>
      <c r="P37" s="22"/>
      <c r="Q37" s="23">
        <f t="shared" si="8"/>
        <v>124.35714285714289</v>
      </c>
      <c r="R37" s="22">
        <f t="shared" si="9"/>
        <v>31.089285714285722</v>
      </c>
      <c r="S37" s="24">
        <f t="shared" si="10"/>
        <v>21.762500000000003</v>
      </c>
      <c r="T37" s="24">
        <v>22</v>
      </c>
      <c r="U37" s="22">
        <f t="shared" si="11"/>
        <v>132</v>
      </c>
      <c r="V37" s="30">
        <v>1</v>
      </c>
      <c r="W37" s="36"/>
      <c r="X37" s="27">
        <f t="shared" si="4"/>
        <v>132</v>
      </c>
      <c r="Y37" s="33">
        <v>3</v>
      </c>
      <c r="Z37" s="32">
        <v>8.4027777777777771E-2</v>
      </c>
      <c r="AA37" s="22"/>
      <c r="AB37" s="22"/>
    </row>
    <row r="38" spans="1:28">
      <c r="A38" s="8" t="s">
        <v>60</v>
      </c>
      <c r="B38" s="12" t="s">
        <v>34</v>
      </c>
      <c r="C38" s="3">
        <v>627</v>
      </c>
      <c r="D38" s="3">
        <v>620.68085106382978</v>
      </c>
      <c r="E38" s="3">
        <v>607.38461538461536</v>
      </c>
      <c r="F38" s="3">
        <v>630.28571428571433</v>
      </c>
      <c r="G38" s="5">
        <v>611.71</v>
      </c>
      <c r="H38" s="3">
        <v>632.95238095238096</v>
      </c>
      <c r="I38" s="5">
        <v>607.15789473684208</v>
      </c>
      <c r="J38" s="5">
        <v>621.72727272727275</v>
      </c>
      <c r="K38" s="2">
        <v>43</v>
      </c>
      <c r="L38" s="2">
        <v>43</v>
      </c>
      <c r="M38" s="5">
        <v>598.23255813953483</v>
      </c>
      <c r="N38" s="7">
        <v>6431</v>
      </c>
      <c r="O38" s="1">
        <v>43</v>
      </c>
      <c r="P38" s="22"/>
      <c r="Q38" s="23">
        <f t="shared" si="8"/>
        <v>241.76744186046517</v>
      </c>
      <c r="R38" s="22">
        <f t="shared" si="9"/>
        <v>60.441860465116292</v>
      </c>
      <c r="S38" s="24">
        <f t="shared" si="10"/>
        <v>42.309302325581399</v>
      </c>
      <c r="T38" s="24">
        <v>42</v>
      </c>
      <c r="U38" s="22">
        <f t="shared" si="11"/>
        <v>252</v>
      </c>
      <c r="V38" s="30">
        <v>1</v>
      </c>
      <c r="W38" s="36"/>
      <c r="X38" s="27">
        <f t="shared" si="4"/>
        <v>252</v>
      </c>
      <c r="Y38" s="33">
        <v>3</v>
      </c>
      <c r="Z38" s="32">
        <v>8.4722222222222213E-2</v>
      </c>
      <c r="AA38" s="22"/>
      <c r="AB38" s="22"/>
    </row>
    <row r="39" spans="1:28">
      <c r="A39" s="8" t="s">
        <v>35</v>
      </c>
      <c r="B39" s="12" t="s">
        <v>34</v>
      </c>
      <c r="C39" s="3">
        <v>548.37735849056605</v>
      </c>
      <c r="D39" s="3">
        <v>587.37662337662334</v>
      </c>
      <c r="E39" s="3">
        <v>609.75</v>
      </c>
      <c r="F39" s="3">
        <v>622.28571428571433</v>
      </c>
      <c r="G39" s="5">
        <v>635.59</v>
      </c>
      <c r="H39" s="3">
        <v>649</v>
      </c>
      <c r="I39" s="5">
        <v>671.16883116883116</v>
      </c>
      <c r="J39" s="5">
        <v>692.51282051282055</v>
      </c>
      <c r="K39" s="2">
        <v>19</v>
      </c>
      <c r="L39" s="2">
        <v>19</v>
      </c>
      <c r="M39" s="5">
        <v>703.80327868852464</v>
      </c>
      <c r="N39" s="7">
        <v>10733</v>
      </c>
      <c r="O39" s="1">
        <v>61</v>
      </c>
      <c r="P39" s="22"/>
      <c r="Q39" s="23">
        <f t="shared" si="8"/>
        <v>136.19672131147536</v>
      </c>
      <c r="R39" s="22">
        <f t="shared" si="9"/>
        <v>34.049180327868839</v>
      </c>
      <c r="S39" s="24">
        <f t="shared" si="10"/>
        <v>23.834426229508185</v>
      </c>
      <c r="T39" s="24">
        <v>24</v>
      </c>
      <c r="U39" s="22">
        <f t="shared" si="11"/>
        <v>144</v>
      </c>
      <c r="V39" s="30">
        <v>1</v>
      </c>
      <c r="W39" s="36"/>
      <c r="X39" s="27">
        <f t="shared" si="4"/>
        <v>144</v>
      </c>
      <c r="Y39" s="33">
        <v>3</v>
      </c>
      <c r="Z39" s="32">
        <v>0.12569444444444444</v>
      </c>
      <c r="AA39" s="22"/>
      <c r="AB39" s="22"/>
    </row>
    <row r="40" spans="1:28">
      <c r="A40" s="8" t="s">
        <v>44</v>
      </c>
      <c r="B40" s="12" t="s">
        <v>34</v>
      </c>
      <c r="C40" s="3"/>
      <c r="D40" s="3">
        <v>0</v>
      </c>
      <c r="E40" s="3">
        <v>367.55555555555554</v>
      </c>
      <c r="F40" s="3">
        <v>439</v>
      </c>
      <c r="G40" s="5">
        <v>662</v>
      </c>
      <c r="H40" s="3">
        <v>640.85106382978722</v>
      </c>
      <c r="I40" s="5">
        <v>659.50769230769231</v>
      </c>
      <c r="J40" s="5">
        <v>664.63414634146341</v>
      </c>
      <c r="K40" s="2">
        <v>27</v>
      </c>
      <c r="L40" s="2">
        <v>27</v>
      </c>
      <c r="M40" s="5">
        <v>681.9</v>
      </c>
      <c r="N40" s="7">
        <v>13638</v>
      </c>
      <c r="O40" s="1">
        <v>80</v>
      </c>
      <c r="P40" s="22"/>
      <c r="Q40" s="23">
        <f t="shared" si="8"/>
        <v>158.10000000000002</v>
      </c>
      <c r="R40" s="22">
        <f t="shared" si="9"/>
        <v>39.525000000000006</v>
      </c>
      <c r="S40" s="24">
        <f t="shared" si="10"/>
        <v>27.667500000000004</v>
      </c>
      <c r="T40" s="24">
        <v>28</v>
      </c>
      <c r="U40" s="22">
        <f t="shared" si="11"/>
        <v>168</v>
      </c>
      <c r="V40" s="30">
        <v>1</v>
      </c>
      <c r="W40" s="36"/>
      <c r="X40" s="27">
        <f t="shared" si="4"/>
        <v>168</v>
      </c>
      <c r="Y40" s="33">
        <v>3</v>
      </c>
      <c r="Z40" s="32">
        <v>0.12638888888888888</v>
      </c>
      <c r="AA40" s="22"/>
      <c r="AB40" s="22"/>
    </row>
    <row r="41" spans="1:28">
      <c r="A41" s="8" t="s">
        <v>26</v>
      </c>
      <c r="B41" s="9" t="s">
        <v>15</v>
      </c>
      <c r="C41" s="3"/>
      <c r="D41" s="3"/>
      <c r="E41" s="3"/>
      <c r="F41" s="3"/>
      <c r="G41" s="5">
        <v>679.84</v>
      </c>
      <c r="H41" s="3">
        <v>685.19402985074623</v>
      </c>
      <c r="I41" s="5">
        <v>711.64285714285711</v>
      </c>
      <c r="J41" s="5">
        <v>725.10144927536237</v>
      </c>
      <c r="K41" s="2">
        <v>12</v>
      </c>
      <c r="L41" s="2">
        <v>12</v>
      </c>
      <c r="M41" s="5">
        <v>720.73118279569894</v>
      </c>
      <c r="N41" s="7">
        <v>16757</v>
      </c>
      <c r="O41" s="1">
        <v>93</v>
      </c>
      <c r="P41" s="22"/>
      <c r="Q41" s="23">
        <f t="shared" si="8"/>
        <v>119.26881720430106</v>
      </c>
      <c r="R41" s="22">
        <f t="shared" si="9"/>
        <v>29.817204301075265</v>
      </c>
      <c r="S41" s="24">
        <f t="shared" si="10"/>
        <v>20.872043010752684</v>
      </c>
      <c r="T41" s="24">
        <v>21</v>
      </c>
      <c r="U41" s="22">
        <f t="shared" si="11"/>
        <v>126</v>
      </c>
      <c r="V41" s="30">
        <v>1</v>
      </c>
      <c r="W41" s="36"/>
      <c r="X41" s="27">
        <f t="shared" si="4"/>
        <v>126</v>
      </c>
      <c r="Y41" s="33">
        <v>3</v>
      </c>
      <c r="Z41" s="32">
        <v>0.1673611111111111</v>
      </c>
      <c r="AA41" s="22"/>
      <c r="AB41" s="22"/>
    </row>
    <row r="42" spans="1:28">
      <c r="A42" s="8" t="s">
        <v>73</v>
      </c>
      <c r="B42" s="9" t="s">
        <v>15</v>
      </c>
      <c r="C42" s="3">
        <v>0</v>
      </c>
      <c r="D42" s="3">
        <v>0</v>
      </c>
      <c r="E42" s="3">
        <v>689</v>
      </c>
      <c r="F42" s="3">
        <v>670</v>
      </c>
      <c r="G42" s="5">
        <v>721.08</v>
      </c>
      <c r="H42" s="3">
        <v>640.83333333333337</v>
      </c>
      <c r="I42" s="5">
        <v>661</v>
      </c>
      <c r="J42" s="5">
        <v>575</v>
      </c>
      <c r="K42" s="2"/>
      <c r="L42" s="2"/>
      <c r="M42" s="5" t="e">
        <v>#DIV/0!</v>
      </c>
      <c r="N42" s="7">
        <v>0</v>
      </c>
      <c r="O42" s="1">
        <v>0</v>
      </c>
      <c r="P42" s="22"/>
      <c r="Q42" s="23" t="e">
        <f t="shared" si="8"/>
        <v>#DIV/0!</v>
      </c>
      <c r="R42" s="22" t="e">
        <f t="shared" si="9"/>
        <v>#DIV/0!</v>
      </c>
      <c r="S42" s="24">
        <v>32</v>
      </c>
      <c r="T42" s="24">
        <v>32</v>
      </c>
      <c r="U42" s="22">
        <f t="shared" si="11"/>
        <v>192</v>
      </c>
      <c r="V42" s="30">
        <v>1</v>
      </c>
      <c r="W42" s="36"/>
      <c r="X42" s="27">
        <f t="shared" si="4"/>
        <v>192</v>
      </c>
      <c r="Y42" s="33">
        <v>3</v>
      </c>
      <c r="Z42" s="32">
        <v>0.16805555555555554</v>
      </c>
      <c r="AA42" s="22"/>
      <c r="AB42" s="22"/>
    </row>
    <row r="43" spans="1:28">
      <c r="A43" s="8" t="s">
        <v>47</v>
      </c>
      <c r="B43" s="12" t="s">
        <v>34</v>
      </c>
      <c r="C43" s="3">
        <v>580.68965517241384</v>
      </c>
      <c r="D43" s="3">
        <v>566.9454545454546</v>
      </c>
      <c r="E43" s="3">
        <v>606.62626262626259</v>
      </c>
      <c r="F43" s="3">
        <v>632.05882352941171</v>
      </c>
      <c r="G43" s="5">
        <v>651.58000000000004</v>
      </c>
      <c r="H43" s="3">
        <v>659.88888888888891</v>
      </c>
      <c r="I43" s="5">
        <v>680.50526315789477</v>
      </c>
      <c r="J43" s="5">
        <v>661.72727272727275</v>
      </c>
      <c r="K43" s="2">
        <v>30</v>
      </c>
      <c r="L43" s="2">
        <v>30</v>
      </c>
      <c r="M43" s="5">
        <v>664.12631578947367</v>
      </c>
      <c r="N43" s="7">
        <v>15773</v>
      </c>
      <c r="O43" s="1">
        <v>95</v>
      </c>
      <c r="P43" s="22"/>
      <c r="Q43" s="23">
        <f t="shared" si="8"/>
        <v>175.87368421052633</v>
      </c>
      <c r="R43" s="22">
        <f t="shared" si="9"/>
        <v>43.968421052631584</v>
      </c>
      <c r="S43" s="24">
        <f t="shared" ref="S43:S49" si="12">SUM(R43*$S$1)</f>
        <v>30.777894736842107</v>
      </c>
      <c r="T43" s="24">
        <v>31</v>
      </c>
      <c r="U43" s="22">
        <f t="shared" si="11"/>
        <v>186</v>
      </c>
      <c r="V43" s="30">
        <v>1</v>
      </c>
      <c r="W43" s="36"/>
      <c r="X43" s="27">
        <f t="shared" si="4"/>
        <v>186</v>
      </c>
      <c r="Y43" s="33">
        <v>3</v>
      </c>
      <c r="Z43" s="32">
        <v>0.20902777777777778</v>
      </c>
      <c r="AA43" s="22"/>
      <c r="AB43" s="22"/>
    </row>
    <row r="44" spans="1:28">
      <c r="A44" s="8" t="s">
        <v>19</v>
      </c>
      <c r="B44" s="9" t="s">
        <v>15</v>
      </c>
      <c r="C44" s="3"/>
      <c r="D44" s="3"/>
      <c r="E44" s="3"/>
      <c r="F44" s="3"/>
      <c r="G44" s="5">
        <v>765</v>
      </c>
      <c r="H44" s="3">
        <v>788.11428571428598</v>
      </c>
      <c r="I44" s="5">
        <v>809.65957446808511</v>
      </c>
      <c r="J44" s="5">
        <v>769.49494949494954</v>
      </c>
      <c r="K44" s="2">
        <v>3</v>
      </c>
      <c r="L44" s="2">
        <v>5</v>
      </c>
      <c r="M44" s="5">
        <v>798.52631578947364</v>
      </c>
      <c r="N44" s="7">
        <v>18965</v>
      </c>
      <c r="O44" s="1">
        <v>95</v>
      </c>
      <c r="P44" s="22"/>
      <c r="Q44" s="23">
        <f t="shared" si="8"/>
        <v>41.473684210526358</v>
      </c>
      <c r="R44" s="22">
        <f t="shared" si="9"/>
        <v>10.368421052631589</v>
      </c>
      <c r="S44" s="24">
        <f t="shared" si="12"/>
        <v>7.2578947368421121</v>
      </c>
      <c r="T44" s="24">
        <v>7</v>
      </c>
      <c r="U44" s="22">
        <f t="shared" si="11"/>
        <v>42</v>
      </c>
      <c r="V44" s="30">
        <v>1</v>
      </c>
      <c r="W44" s="36"/>
      <c r="X44" s="27">
        <f t="shared" si="4"/>
        <v>42</v>
      </c>
      <c r="Y44" s="33">
        <v>3</v>
      </c>
      <c r="Z44" s="32">
        <v>0.20972222222222223</v>
      </c>
      <c r="AA44" s="22"/>
      <c r="AB44" s="22"/>
    </row>
    <row r="45" spans="1:28">
      <c r="A45" s="10" t="s">
        <v>20</v>
      </c>
      <c r="B45" s="9" t="s">
        <v>15</v>
      </c>
      <c r="C45" s="4"/>
      <c r="D45" s="4"/>
      <c r="E45" s="4"/>
      <c r="F45" s="4"/>
      <c r="G45" s="4"/>
      <c r="H45" s="5"/>
      <c r="I45" s="5">
        <v>770</v>
      </c>
      <c r="J45" s="5">
        <v>753.25</v>
      </c>
      <c r="K45" s="2">
        <v>6</v>
      </c>
      <c r="L45" s="2">
        <v>6</v>
      </c>
      <c r="M45" s="5">
        <v>787.66666666666663</v>
      </c>
      <c r="N45" s="7">
        <v>14178</v>
      </c>
      <c r="O45" s="1">
        <v>72</v>
      </c>
      <c r="P45" s="22"/>
      <c r="Q45" s="23">
        <f t="shared" si="8"/>
        <v>52.333333333333371</v>
      </c>
      <c r="R45" s="22">
        <f t="shared" si="9"/>
        <v>13.083333333333343</v>
      </c>
      <c r="S45" s="24">
        <f t="shared" si="12"/>
        <v>9.1583333333333385</v>
      </c>
      <c r="T45" s="24">
        <v>9</v>
      </c>
      <c r="U45" s="22">
        <f t="shared" si="11"/>
        <v>54</v>
      </c>
      <c r="V45" s="30">
        <v>1</v>
      </c>
      <c r="W45" s="36"/>
      <c r="X45" s="27">
        <f t="shared" si="4"/>
        <v>54</v>
      </c>
      <c r="Y45" s="33">
        <v>3</v>
      </c>
      <c r="Z45" s="32">
        <v>0.25069444444444444</v>
      </c>
      <c r="AA45" s="22"/>
      <c r="AB45" s="22"/>
    </row>
    <row r="46" spans="1:28">
      <c r="A46" s="8" t="s">
        <v>41</v>
      </c>
      <c r="B46" s="9" t="s">
        <v>15</v>
      </c>
      <c r="C46" s="3">
        <v>615.38461538461536</v>
      </c>
      <c r="D46" s="3">
        <v>612.12307692307695</v>
      </c>
      <c r="E46" s="3">
        <v>649.5593220338983</v>
      </c>
      <c r="F46" s="3">
        <v>645.0980392156863</v>
      </c>
      <c r="G46" s="5">
        <v>660.89</v>
      </c>
      <c r="H46" s="3">
        <v>665.6</v>
      </c>
      <c r="I46" s="5">
        <v>675.73333333333335</v>
      </c>
      <c r="J46" s="5">
        <v>671.21428571428567</v>
      </c>
      <c r="K46" s="2">
        <v>25</v>
      </c>
      <c r="L46" s="2">
        <v>25</v>
      </c>
      <c r="M46" s="5">
        <v>693.35064935064941</v>
      </c>
      <c r="N46" s="7">
        <v>13347</v>
      </c>
      <c r="O46" s="1">
        <v>77</v>
      </c>
      <c r="P46" s="22"/>
      <c r="Q46" s="23">
        <f t="shared" si="8"/>
        <v>146.64935064935059</v>
      </c>
      <c r="R46" s="22">
        <f t="shared" si="9"/>
        <v>36.662337662337649</v>
      </c>
      <c r="S46" s="24">
        <f t="shared" si="12"/>
        <v>25.663636363636353</v>
      </c>
      <c r="T46" s="24">
        <v>26</v>
      </c>
      <c r="U46" s="22">
        <f t="shared" si="11"/>
        <v>156</v>
      </c>
      <c r="V46" s="30">
        <v>1</v>
      </c>
      <c r="W46" s="36"/>
      <c r="X46" s="27">
        <f t="shared" si="4"/>
        <v>156</v>
      </c>
      <c r="Y46" s="33">
        <v>3</v>
      </c>
      <c r="Z46" s="32">
        <v>0.25138888888888888</v>
      </c>
      <c r="AA46" s="22"/>
      <c r="AB46" s="22"/>
    </row>
    <row r="47" spans="1:28">
      <c r="A47" s="14" t="s">
        <v>46</v>
      </c>
      <c r="B47" s="9" t="s">
        <v>15</v>
      </c>
      <c r="C47" s="4"/>
      <c r="D47" s="4"/>
      <c r="E47" s="4"/>
      <c r="F47" s="4"/>
      <c r="G47" s="4"/>
      <c r="H47" s="5"/>
      <c r="I47" s="5"/>
      <c r="J47" s="5">
        <v>614.13333333333333</v>
      </c>
      <c r="K47" s="2">
        <v>29</v>
      </c>
      <c r="L47" s="2">
        <v>29</v>
      </c>
      <c r="M47" s="5">
        <v>673.70588235294122</v>
      </c>
      <c r="N47" s="7">
        <v>11453</v>
      </c>
      <c r="O47" s="1">
        <v>68</v>
      </c>
      <c r="P47" s="22"/>
      <c r="Q47" s="23">
        <f t="shared" si="8"/>
        <v>166.29411764705878</v>
      </c>
      <c r="R47" s="22">
        <f t="shared" si="9"/>
        <v>41.573529411764696</v>
      </c>
      <c r="S47" s="24">
        <f t="shared" si="12"/>
        <v>29.101470588235284</v>
      </c>
      <c r="T47" s="24">
        <v>29</v>
      </c>
      <c r="U47" s="22">
        <f t="shared" si="11"/>
        <v>174</v>
      </c>
      <c r="V47" s="30">
        <v>1</v>
      </c>
      <c r="W47" s="36"/>
      <c r="X47" s="27">
        <f t="shared" si="4"/>
        <v>174</v>
      </c>
      <c r="Y47" s="33">
        <v>3</v>
      </c>
      <c r="Z47" s="32">
        <v>0.29236111111111113</v>
      </c>
      <c r="AA47" s="22"/>
      <c r="AB47" s="22"/>
    </row>
    <row r="48" spans="1:28">
      <c r="A48" s="8" t="s">
        <v>40</v>
      </c>
      <c r="B48" s="9" t="s">
        <v>15</v>
      </c>
      <c r="C48" s="3"/>
      <c r="D48" s="3"/>
      <c r="E48" s="3"/>
      <c r="F48" s="3"/>
      <c r="G48" s="5"/>
      <c r="H48" s="3">
        <v>710</v>
      </c>
      <c r="I48" s="5">
        <v>718.03389830508479</v>
      </c>
      <c r="J48" s="5">
        <v>724.17142857142858</v>
      </c>
      <c r="K48" s="2">
        <v>24</v>
      </c>
      <c r="L48" s="2">
        <v>24</v>
      </c>
      <c r="M48" s="5">
        <v>697.51219512195121</v>
      </c>
      <c r="N48" s="7">
        <v>14299</v>
      </c>
      <c r="O48" s="1">
        <v>82</v>
      </c>
      <c r="P48" s="22"/>
      <c r="Q48" s="23">
        <f t="shared" si="8"/>
        <v>142.48780487804879</v>
      </c>
      <c r="R48" s="22">
        <f t="shared" si="9"/>
        <v>35.621951219512198</v>
      </c>
      <c r="S48" s="24">
        <f t="shared" si="12"/>
        <v>24.935365853658539</v>
      </c>
      <c r="T48" s="24">
        <v>25</v>
      </c>
      <c r="U48" s="22">
        <f t="shared" si="11"/>
        <v>150</v>
      </c>
      <c r="V48" s="30">
        <v>1</v>
      </c>
      <c r="W48" s="36"/>
      <c r="X48" s="27">
        <f t="shared" si="4"/>
        <v>150</v>
      </c>
      <c r="Y48" s="33">
        <v>3</v>
      </c>
      <c r="Z48" s="32">
        <v>0.29305555555555557</v>
      </c>
      <c r="AA48" s="22"/>
      <c r="AB48" s="22"/>
    </row>
    <row r="49" spans="1:28">
      <c r="A49" s="8" t="s">
        <v>16</v>
      </c>
      <c r="B49" s="9" t="s">
        <v>15</v>
      </c>
      <c r="C49" s="3">
        <v>616.81818181818187</v>
      </c>
      <c r="D49" s="3">
        <v>654.39252336448601</v>
      </c>
      <c r="E49" s="3">
        <v>700.23255813953483</v>
      </c>
      <c r="F49" s="3">
        <v>720.94117647058829</v>
      </c>
      <c r="G49" s="5">
        <v>712.06</v>
      </c>
      <c r="H49" s="3">
        <v>729.3478260869565</v>
      </c>
      <c r="I49" s="5">
        <v>789.09523809523807</v>
      </c>
      <c r="J49" s="5">
        <v>795.07317073170736</v>
      </c>
      <c r="K49" s="2">
        <v>2</v>
      </c>
      <c r="L49" s="2">
        <v>2</v>
      </c>
      <c r="M49" s="5">
        <v>823.54022988505744</v>
      </c>
      <c r="N49" s="7">
        <v>17912</v>
      </c>
      <c r="O49" s="1">
        <v>87</v>
      </c>
      <c r="P49" s="22"/>
      <c r="Q49" s="23">
        <f t="shared" si="8"/>
        <v>16.459770114942557</v>
      </c>
      <c r="R49" s="22">
        <f t="shared" si="9"/>
        <v>4.1149425287356394</v>
      </c>
      <c r="S49" s="24">
        <f t="shared" si="12"/>
        <v>2.8804597701149475</v>
      </c>
      <c r="T49" s="24">
        <v>3</v>
      </c>
      <c r="U49" s="22">
        <f t="shared" si="11"/>
        <v>18</v>
      </c>
      <c r="V49" s="30">
        <v>1</v>
      </c>
      <c r="W49" s="36"/>
      <c r="X49" s="27">
        <f t="shared" si="4"/>
        <v>18</v>
      </c>
      <c r="Y49" s="33">
        <v>3</v>
      </c>
      <c r="Z49" s="32">
        <v>0.33402777777777781</v>
      </c>
      <c r="AA49" s="22"/>
      <c r="AB49" s="22"/>
    </row>
    <row r="50" spans="1:28">
      <c r="A50" s="8" t="s">
        <v>79</v>
      </c>
      <c r="B50" s="12" t="s">
        <v>34</v>
      </c>
      <c r="C50" s="4"/>
      <c r="D50" s="4"/>
      <c r="E50" s="4"/>
      <c r="F50" s="4"/>
      <c r="G50" s="4"/>
      <c r="H50" s="5"/>
      <c r="I50" s="5"/>
      <c r="J50" s="5"/>
      <c r="K50" s="2"/>
      <c r="L50" s="2"/>
      <c r="M50" s="5"/>
      <c r="N50" s="7"/>
      <c r="O50" s="1"/>
      <c r="P50" s="22"/>
      <c r="Q50" s="23"/>
      <c r="R50" s="22"/>
      <c r="S50" s="24">
        <v>45</v>
      </c>
      <c r="T50" s="24">
        <v>45</v>
      </c>
      <c r="U50" s="22">
        <f t="shared" si="11"/>
        <v>270</v>
      </c>
      <c r="V50" s="30">
        <v>1</v>
      </c>
      <c r="W50" s="36"/>
      <c r="X50" s="27">
        <f t="shared" si="4"/>
        <v>270</v>
      </c>
      <c r="Y50" s="33">
        <v>3</v>
      </c>
      <c r="Z50" s="32">
        <v>0.3347222222222222</v>
      </c>
      <c r="AA50" s="22"/>
      <c r="AB50" s="22"/>
    </row>
    <row r="51" spans="1:28">
      <c r="A51" s="8" t="s">
        <v>36</v>
      </c>
      <c r="B51" s="9" t="s">
        <v>15</v>
      </c>
      <c r="C51" s="3"/>
      <c r="D51" s="3"/>
      <c r="E51" s="3"/>
      <c r="F51" s="3"/>
      <c r="G51" s="5"/>
      <c r="H51" s="3">
        <v>0</v>
      </c>
      <c r="I51" s="5">
        <v>688.65573770491801</v>
      </c>
      <c r="J51" s="5">
        <v>689.77777777777783</v>
      </c>
      <c r="K51" s="2">
        <v>20</v>
      </c>
      <c r="L51" s="2">
        <v>20</v>
      </c>
      <c r="M51" s="5">
        <v>703</v>
      </c>
      <c r="N51" s="7">
        <v>11951</v>
      </c>
      <c r="O51" s="1">
        <v>68</v>
      </c>
      <c r="P51" s="22"/>
      <c r="Q51" s="23">
        <f t="shared" ref="Q51:Q63" si="13">SUM($Q$1-M51)</f>
        <v>137</v>
      </c>
      <c r="R51" s="22">
        <f t="shared" ref="R51:R63" si="14">SUM(Q51/$R$1)</f>
        <v>34.25</v>
      </c>
      <c r="S51" s="24">
        <f t="shared" ref="S51:S63" si="15">SUM(R51*$S$1)</f>
        <v>23.974999999999998</v>
      </c>
      <c r="T51" s="24">
        <v>24</v>
      </c>
      <c r="U51" s="22">
        <f t="shared" si="11"/>
        <v>144</v>
      </c>
      <c r="V51" s="30">
        <v>1</v>
      </c>
      <c r="W51" s="36"/>
      <c r="X51" s="27">
        <f t="shared" si="4"/>
        <v>144</v>
      </c>
      <c r="Y51" s="33">
        <v>3</v>
      </c>
      <c r="Z51" s="32">
        <v>0.3756944444444445</v>
      </c>
      <c r="AA51" s="22"/>
      <c r="AB51" s="22"/>
    </row>
    <row r="52" spans="1:28">
      <c r="A52" s="8" t="s">
        <v>49</v>
      </c>
      <c r="B52" s="9" t="s">
        <v>15</v>
      </c>
      <c r="C52" s="3"/>
      <c r="D52" s="3"/>
      <c r="E52" s="3"/>
      <c r="F52" s="3"/>
      <c r="G52" s="5"/>
      <c r="H52" s="3"/>
      <c r="I52" s="5">
        <v>669.56521739130437</v>
      </c>
      <c r="J52" s="5">
        <v>679.28</v>
      </c>
      <c r="K52" s="2">
        <v>32</v>
      </c>
      <c r="L52" s="2">
        <v>32</v>
      </c>
      <c r="M52" s="5">
        <v>655.86666666666667</v>
      </c>
      <c r="N52" s="7">
        <v>9838</v>
      </c>
      <c r="O52" s="1">
        <v>60</v>
      </c>
      <c r="P52" s="22"/>
      <c r="Q52" s="23">
        <f t="shared" si="13"/>
        <v>184.13333333333333</v>
      </c>
      <c r="R52" s="22">
        <f t="shared" si="14"/>
        <v>46.033333333333331</v>
      </c>
      <c r="S52" s="24">
        <f t="shared" si="15"/>
        <v>32.223333333333329</v>
      </c>
      <c r="T52" s="24">
        <v>32</v>
      </c>
      <c r="U52" s="22">
        <f t="shared" si="11"/>
        <v>192</v>
      </c>
      <c r="V52" s="30">
        <v>1</v>
      </c>
      <c r="W52" s="36"/>
      <c r="X52" s="27">
        <f t="shared" si="4"/>
        <v>192</v>
      </c>
      <c r="Y52" s="33">
        <v>3</v>
      </c>
      <c r="Z52" s="32">
        <v>0.37638888888888888</v>
      </c>
      <c r="AA52" s="22"/>
      <c r="AB52" s="22"/>
    </row>
    <row r="53" spans="1:28">
      <c r="A53" s="8" t="s">
        <v>48</v>
      </c>
      <c r="B53" s="9" t="s">
        <v>15</v>
      </c>
      <c r="C53" s="6"/>
      <c r="D53" s="6"/>
      <c r="E53" s="6"/>
      <c r="F53" s="6"/>
      <c r="G53" s="5"/>
      <c r="H53" s="3">
        <v>0</v>
      </c>
      <c r="I53" s="5">
        <v>647.11864406779659</v>
      </c>
      <c r="J53" s="5">
        <v>631.15384615384619</v>
      </c>
      <c r="K53" s="2">
        <v>31</v>
      </c>
      <c r="L53" s="2">
        <v>31</v>
      </c>
      <c r="M53" s="5">
        <v>658.8125</v>
      </c>
      <c r="N53" s="7">
        <v>10541</v>
      </c>
      <c r="O53" s="1">
        <v>64</v>
      </c>
      <c r="P53" s="22"/>
      <c r="Q53" s="23">
        <f t="shared" si="13"/>
        <v>181.1875</v>
      </c>
      <c r="R53" s="22">
        <f t="shared" si="14"/>
        <v>45.296875</v>
      </c>
      <c r="S53" s="24">
        <f t="shared" si="15"/>
        <v>31.707812499999999</v>
      </c>
      <c r="T53" s="24">
        <v>32</v>
      </c>
      <c r="U53" s="22">
        <f t="shared" si="11"/>
        <v>192</v>
      </c>
      <c r="V53" s="30">
        <v>1</v>
      </c>
      <c r="W53" s="36"/>
      <c r="X53" s="27">
        <f t="shared" si="4"/>
        <v>192</v>
      </c>
      <c r="Y53" s="33">
        <v>3</v>
      </c>
      <c r="Z53" s="32">
        <v>0.41736111111111113</v>
      </c>
      <c r="AA53" s="22"/>
      <c r="AB53" s="22"/>
    </row>
    <row r="54" spans="1:28">
      <c r="A54" s="13" t="s">
        <v>42</v>
      </c>
      <c r="B54" s="9" t="s">
        <v>43</v>
      </c>
      <c r="C54" s="4"/>
      <c r="D54" s="4"/>
      <c r="E54" s="4"/>
      <c r="F54" s="3">
        <v>513.33333333333337</v>
      </c>
      <c r="G54" s="5">
        <v>564.9</v>
      </c>
      <c r="H54" s="3">
        <v>586.88888888888891</v>
      </c>
      <c r="I54" s="5">
        <v>647.38461538461536</v>
      </c>
      <c r="J54" s="5">
        <v>720.65306122448976</v>
      </c>
      <c r="K54" s="2">
        <v>26</v>
      </c>
      <c r="L54" s="2">
        <v>26</v>
      </c>
      <c r="M54" s="5">
        <v>685.89473684210532</v>
      </c>
      <c r="N54" s="7">
        <v>9774</v>
      </c>
      <c r="O54" s="1">
        <v>57</v>
      </c>
      <c r="P54" s="22"/>
      <c r="Q54" s="23">
        <f t="shared" si="13"/>
        <v>154.10526315789468</v>
      </c>
      <c r="R54" s="22">
        <f t="shared" si="14"/>
        <v>38.526315789473671</v>
      </c>
      <c r="S54" s="24">
        <f t="shared" si="15"/>
        <v>26.96842105263157</v>
      </c>
      <c r="T54" s="24">
        <v>27</v>
      </c>
      <c r="U54" s="22">
        <f t="shared" si="11"/>
        <v>162</v>
      </c>
      <c r="V54" s="30">
        <v>1</v>
      </c>
      <c r="W54" s="36"/>
      <c r="X54" s="27">
        <f>SUM(U54+W54)</f>
        <v>162</v>
      </c>
      <c r="Y54" s="33">
        <v>3</v>
      </c>
      <c r="Z54" s="32">
        <v>0.41805555555555557</v>
      </c>
      <c r="AA54" s="22"/>
      <c r="AB54" s="22"/>
    </row>
    <row r="55" spans="1:28">
      <c r="A55" s="8" t="s">
        <v>14</v>
      </c>
      <c r="B55" s="9" t="s">
        <v>15</v>
      </c>
      <c r="C55" s="3"/>
      <c r="D55" s="3"/>
      <c r="E55" s="3"/>
      <c r="F55" s="3"/>
      <c r="G55" s="5">
        <v>762</v>
      </c>
      <c r="H55" s="3">
        <v>775.76190476190482</v>
      </c>
      <c r="I55" s="5">
        <v>813.05747126436779</v>
      </c>
      <c r="J55" s="5">
        <v>813.78260869565213</v>
      </c>
      <c r="K55" s="2">
        <v>1</v>
      </c>
      <c r="L55" s="2">
        <v>1</v>
      </c>
      <c r="M55" s="5">
        <v>852</v>
      </c>
      <c r="N55" s="7">
        <v>18957</v>
      </c>
      <c r="O55" s="1">
        <v>89</v>
      </c>
      <c r="P55" s="22"/>
      <c r="Q55" s="23">
        <f t="shared" si="13"/>
        <v>-12</v>
      </c>
      <c r="R55" s="22">
        <f t="shared" si="14"/>
        <v>-3</v>
      </c>
      <c r="S55" s="24">
        <f t="shared" si="15"/>
        <v>-2.0999999999999996</v>
      </c>
      <c r="T55" s="24">
        <v>-2</v>
      </c>
      <c r="U55" s="22">
        <f t="shared" si="11"/>
        <v>-12</v>
      </c>
      <c r="V55" s="30"/>
      <c r="W55" s="36"/>
      <c r="X55" s="27"/>
      <c r="Y55" s="30"/>
      <c r="Z55" s="30"/>
      <c r="AA55" s="22"/>
      <c r="AB55" s="22"/>
    </row>
    <row r="56" spans="1:28">
      <c r="A56" s="8" t="s">
        <v>27</v>
      </c>
      <c r="B56" s="9" t="s">
        <v>15</v>
      </c>
      <c r="C56" s="4"/>
      <c r="D56" s="4"/>
      <c r="E56" s="4"/>
      <c r="F56" s="4"/>
      <c r="G56" s="4"/>
      <c r="H56" s="5"/>
      <c r="I56" s="5"/>
      <c r="J56" s="5">
        <v>677.64</v>
      </c>
      <c r="K56" s="2">
        <v>13</v>
      </c>
      <c r="L56" s="2">
        <v>13</v>
      </c>
      <c r="M56" s="5">
        <v>717.3125</v>
      </c>
      <c r="N56" s="7">
        <v>11477</v>
      </c>
      <c r="O56" s="1">
        <v>64</v>
      </c>
      <c r="P56" s="22"/>
      <c r="Q56" s="23">
        <f t="shared" si="13"/>
        <v>122.6875</v>
      </c>
      <c r="R56" s="22">
        <f t="shared" si="14"/>
        <v>30.671875</v>
      </c>
      <c r="S56" s="24">
        <f t="shared" si="15"/>
        <v>21.470312499999999</v>
      </c>
      <c r="T56" s="24">
        <v>21</v>
      </c>
      <c r="U56" s="22">
        <f t="shared" si="11"/>
        <v>126</v>
      </c>
      <c r="V56" s="30"/>
      <c r="W56" s="36"/>
      <c r="X56" s="27"/>
      <c r="Y56" s="30"/>
      <c r="Z56" s="30"/>
      <c r="AA56" s="22"/>
      <c r="AB56" s="22"/>
    </row>
    <row r="57" spans="1:28">
      <c r="A57" s="8" t="s">
        <v>33</v>
      </c>
      <c r="B57" s="12" t="s">
        <v>34</v>
      </c>
      <c r="C57" s="3">
        <v>639.875</v>
      </c>
      <c r="D57" s="3">
        <v>618.55555555555554</v>
      </c>
      <c r="E57" s="3">
        <v>633.88888888888891</v>
      </c>
      <c r="F57" s="3">
        <v>636.4</v>
      </c>
      <c r="G57" s="5">
        <v>622.79999999999995</v>
      </c>
      <c r="H57" s="3">
        <v>625.27272727272725</v>
      </c>
      <c r="I57" s="5">
        <v>671.81609195402302</v>
      </c>
      <c r="J57" s="5">
        <v>702.23255813953483</v>
      </c>
      <c r="K57" s="2">
        <v>18</v>
      </c>
      <c r="L57" s="2">
        <v>18</v>
      </c>
      <c r="M57" s="5">
        <v>704</v>
      </c>
      <c r="N57" s="7">
        <v>13552</v>
      </c>
      <c r="O57" s="1">
        <v>77</v>
      </c>
      <c r="P57" s="22"/>
      <c r="Q57" s="23">
        <f t="shared" si="13"/>
        <v>136</v>
      </c>
      <c r="R57" s="22">
        <f t="shared" si="14"/>
        <v>34</v>
      </c>
      <c r="S57" s="24">
        <f t="shared" si="15"/>
        <v>23.799999999999997</v>
      </c>
      <c r="T57" s="24">
        <v>24</v>
      </c>
      <c r="U57" s="22">
        <f t="shared" si="11"/>
        <v>144</v>
      </c>
      <c r="V57" s="30"/>
      <c r="W57" s="36"/>
      <c r="X57" s="27"/>
      <c r="Y57" s="30"/>
      <c r="Z57" s="30"/>
      <c r="AA57" s="22"/>
      <c r="AB57" s="22"/>
    </row>
    <row r="58" spans="1:28">
      <c r="A58" s="8" t="s">
        <v>37</v>
      </c>
      <c r="B58" s="12" t="s">
        <v>34</v>
      </c>
      <c r="C58" s="3">
        <v>663.33333333333337</v>
      </c>
      <c r="D58" s="3">
        <v>652.61111111111109</v>
      </c>
      <c r="E58" s="3">
        <v>650.04347826086962</v>
      </c>
      <c r="F58" s="3">
        <v>672.3</v>
      </c>
      <c r="G58" s="5">
        <v>672.45</v>
      </c>
      <c r="H58" s="3">
        <v>658.97142857142853</v>
      </c>
      <c r="I58" s="5">
        <v>698.65263157894742</v>
      </c>
      <c r="J58" s="5">
        <v>683.73684210526312</v>
      </c>
      <c r="K58" s="2">
        <v>21</v>
      </c>
      <c r="L58" s="2">
        <v>21</v>
      </c>
      <c r="M58" s="5">
        <v>699.28571428571433</v>
      </c>
      <c r="N58" s="7">
        <v>4895</v>
      </c>
      <c r="O58" s="1">
        <v>28</v>
      </c>
      <c r="P58" s="22"/>
      <c r="Q58" s="23">
        <f t="shared" si="13"/>
        <v>140.71428571428567</v>
      </c>
      <c r="R58" s="22">
        <f t="shared" si="14"/>
        <v>35.178571428571416</v>
      </c>
      <c r="S58" s="24">
        <f t="shared" si="15"/>
        <v>24.624999999999989</v>
      </c>
      <c r="T58" s="24">
        <v>25</v>
      </c>
      <c r="U58" s="22">
        <f t="shared" si="11"/>
        <v>150</v>
      </c>
      <c r="V58" s="30"/>
      <c r="W58" s="36"/>
      <c r="X58" s="27"/>
      <c r="Y58" s="30"/>
      <c r="Z58" s="30"/>
      <c r="AA58" s="22"/>
      <c r="AB58" s="22"/>
    </row>
    <row r="59" spans="1:28">
      <c r="A59" s="8" t="s">
        <v>39</v>
      </c>
      <c r="B59" s="9" t="s">
        <v>15</v>
      </c>
      <c r="C59" s="4"/>
      <c r="D59" s="4"/>
      <c r="E59" s="4"/>
      <c r="F59" s="4"/>
      <c r="G59" s="4"/>
      <c r="H59" s="5"/>
      <c r="I59" s="5"/>
      <c r="J59" s="5">
        <v>722.04</v>
      </c>
      <c r="K59" s="2">
        <v>23</v>
      </c>
      <c r="L59" s="2">
        <v>23</v>
      </c>
      <c r="M59" s="5">
        <v>697.77777777777783</v>
      </c>
      <c r="N59" s="7">
        <v>3140</v>
      </c>
      <c r="O59" s="1">
        <v>18</v>
      </c>
      <c r="P59" s="22"/>
      <c r="Q59" s="23">
        <f t="shared" si="13"/>
        <v>142.22222222222217</v>
      </c>
      <c r="R59" s="22">
        <f t="shared" si="14"/>
        <v>35.555555555555543</v>
      </c>
      <c r="S59" s="24">
        <f t="shared" si="15"/>
        <v>24.888888888888879</v>
      </c>
      <c r="T59" s="24">
        <v>25</v>
      </c>
      <c r="U59" s="22">
        <f t="shared" si="11"/>
        <v>150</v>
      </c>
      <c r="V59" s="30"/>
      <c r="W59" s="36"/>
      <c r="X59" s="27"/>
      <c r="Y59" s="30"/>
      <c r="Z59" s="30"/>
      <c r="AA59" s="22"/>
      <c r="AB59" s="22"/>
    </row>
    <row r="60" spans="1:28">
      <c r="A60" s="8" t="s">
        <v>55</v>
      </c>
      <c r="B60" s="9" t="s">
        <v>15</v>
      </c>
      <c r="C60" s="3">
        <v>0</v>
      </c>
      <c r="D60" s="3">
        <v>0</v>
      </c>
      <c r="E60" s="3">
        <v>0</v>
      </c>
      <c r="F60" s="3">
        <v>0</v>
      </c>
      <c r="G60" s="5">
        <v>545</v>
      </c>
      <c r="H60" s="3">
        <v>615.23076923076928</v>
      </c>
      <c r="I60" s="5">
        <v>620.79999999999995</v>
      </c>
      <c r="J60" s="5"/>
      <c r="K60" s="2">
        <v>38</v>
      </c>
      <c r="L60" s="2">
        <v>38</v>
      </c>
      <c r="M60" s="5">
        <v>632.72727272727275</v>
      </c>
      <c r="N60" s="7">
        <v>5220</v>
      </c>
      <c r="O60" s="1">
        <v>33</v>
      </c>
      <c r="P60" s="22"/>
      <c r="Q60" s="23">
        <f t="shared" si="13"/>
        <v>207.27272727272725</v>
      </c>
      <c r="R60" s="22">
        <f t="shared" si="14"/>
        <v>51.818181818181813</v>
      </c>
      <c r="S60" s="24">
        <f t="shared" si="15"/>
        <v>36.272727272727266</v>
      </c>
      <c r="T60" s="24">
        <v>36</v>
      </c>
      <c r="U60" s="22">
        <f t="shared" si="11"/>
        <v>216</v>
      </c>
      <c r="V60" s="30"/>
      <c r="W60" s="36"/>
      <c r="X60" s="27"/>
      <c r="Y60" s="30"/>
      <c r="Z60" s="30"/>
      <c r="AA60" s="22"/>
      <c r="AB60" s="22"/>
    </row>
    <row r="61" spans="1:28">
      <c r="A61" s="8" t="s">
        <v>64</v>
      </c>
      <c r="B61" s="12" t="s">
        <v>34</v>
      </c>
      <c r="C61" s="3"/>
      <c r="D61" s="3"/>
      <c r="E61" s="3"/>
      <c r="F61" s="3"/>
      <c r="G61" s="5"/>
      <c r="H61" s="3"/>
      <c r="I61" s="5"/>
      <c r="J61" s="5">
        <v>483.75</v>
      </c>
      <c r="K61" s="2">
        <v>47</v>
      </c>
      <c r="L61" s="2">
        <v>47</v>
      </c>
      <c r="M61" s="5">
        <v>537</v>
      </c>
      <c r="N61" s="7">
        <v>537</v>
      </c>
      <c r="O61" s="1">
        <v>4</v>
      </c>
      <c r="P61" s="22"/>
      <c r="Q61" s="23">
        <f t="shared" si="13"/>
        <v>303</v>
      </c>
      <c r="R61" s="22">
        <f t="shared" si="14"/>
        <v>75.75</v>
      </c>
      <c r="S61" s="24">
        <f t="shared" si="15"/>
        <v>53.024999999999999</v>
      </c>
      <c r="T61" s="24">
        <v>53</v>
      </c>
      <c r="U61" s="22">
        <f t="shared" si="11"/>
        <v>318</v>
      </c>
      <c r="V61" s="30"/>
      <c r="W61" s="36"/>
      <c r="X61" s="27"/>
      <c r="Y61" s="30"/>
      <c r="Z61" s="30"/>
      <c r="AA61" s="22"/>
      <c r="AB61" s="22"/>
    </row>
    <row r="62" spans="1:28">
      <c r="A62" s="14" t="s">
        <v>70</v>
      </c>
      <c r="B62" s="12" t="s">
        <v>34</v>
      </c>
      <c r="C62" s="4"/>
      <c r="D62" s="4"/>
      <c r="E62" s="4"/>
      <c r="F62" s="4"/>
      <c r="G62" s="4"/>
      <c r="H62" s="5"/>
      <c r="I62" s="5"/>
      <c r="J62" s="5"/>
      <c r="K62" s="2">
        <v>53</v>
      </c>
      <c r="L62" s="2">
        <v>53</v>
      </c>
      <c r="M62" s="5">
        <v>452</v>
      </c>
      <c r="N62" s="7">
        <v>452</v>
      </c>
      <c r="O62" s="1">
        <v>4</v>
      </c>
      <c r="P62" s="22"/>
      <c r="Q62" s="23">
        <f t="shared" si="13"/>
        <v>388</v>
      </c>
      <c r="R62" s="22">
        <f t="shared" si="14"/>
        <v>97</v>
      </c>
      <c r="S62" s="24">
        <f t="shared" si="15"/>
        <v>67.899999999999991</v>
      </c>
      <c r="T62" s="24">
        <v>68</v>
      </c>
      <c r="U62" s="22">
        <f t="shared" si="11"/>
        <v>408</v>
      </c>
      <c r="V62" s="30"/>
      <c r="W62" s="36"/>
      <c r="X62" s="27"/>
      <c r="Y62" s="30"/>
      <c r="Z62" s="30"/>
      <c r="AA62" s="22"/>
      <c r="AB62" s="22"/>
    </row>
    <row r="63" spans="1:28">
      <c r="A63" s="10" t="s">
        <v>68</v>
      </c>
      <c r="B63" s="11" t="s">
        <v>31</v>
      </c>
      <c r="C63" s="4"/>
      <c r="D63" s="4"/>
      <c r="E63" s="4"/>
      <c r="F63" s="4"/>
      <c r="G63" s="4"/>
      <c r="H63" s="5"/>
      <c r="I63" s="5"/>
      <c r="J63" s="5">
        <v>435.55555555555554</v>
      </c>
      <c r="K63" s="2">
        <v>51</v>
      </c>
      <c r="L63" s="2">
        <v>51</v>
      </c>
      <c r="M63" s="5">
        <v>480.48</v>
      </c>
      <c r="N63" s="7">
        <v>3003</v>
      </c>
      <c r="O63" s="1">
        <v>25</v>
      </c>
      <c r="P63" s="22"/>
      <c r="Q63" s="23">
        <f t="shared" si="13"/>
        <v>359.52</v>
      </c>
      <c r="R63" s="22">
        <f t="shared" si="14"/>
        <v>89.88</v>
      </c>
      <c r="S63" s="24">
        <f t="shared" si="15"/>
        <v>62.91599999999999</v>
      </c>
      <c r="T63" s="24">
        <v>63</v>
      </c>
      <c r="U63" s="22">
        <f t="shared" si="11"/>
        <v>378</v>
      </c>
      <c r="V63" s="30"/>
      <c r="W63" s="36"/>
      <c r="X63" s="27"/>
      <c r="Y63" s="32"/>
      <c r="Z63" s="30"/>
      <c r="AA63" s="22"/>
      <c r="AB63" s="22"/>
    </row>
  </sheetData>
  <autoFilter ref="A2:AB63">
    <filterColumn colId="21"/>
  </autoFilter>
  <sortState ref="A3:AB63">
    <sortCondition ref="Y3:Y63"/>
    <sortCondition ref="Z3:Z63"/>
  </sortState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Bengt</dc:creator>
  <cp:lastModifiedBy>Bengt</cp:lastModifiedBy>
  <dcterms:created xsi:type="dcterms:W3CDTF">2012-04-28T11:05:15Z</dcterms:created>
  <dcterms:modified xsi:type="dcterms:W3CDTF">2012-04-29T16:21:11Z</dcterms:modified>
</cp:coreProperties>
</file>