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ohn F\Documents\MIK2\MHFF\Årsmöte 2020\"/>
    </mc:Choice>
  </mc:AlternateContent>
  <bookViews>
    <workbookView xWindow="0" yWindow="0" windowWidth="23040" windowHeight="9120"/>
  </bookViews>
  <sheets>
    <sheet name="Budget" sheetId="5" r:id="rId1"/>
    <sheet name="Sheet1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5" l="1"/>
  <c r="C31" i="5"/>
  <c r="F31" i="5"/>
  <c r="C8" i="5" l="1"/>
  <c r="C9" i="5"/>
  <c r="E32" i="5"/>
  <c r="C33" i="5" l="1"/>
  <c r="C29" i="5"/>
  <c r="C16" i="5"/>
  <c r="F33" i="5"/>
  <c r="F29" i="5"/>
  <c r="E29" i="5"/>
  <c r="F16" i="5"/>
  <c r="F35" i="5" l="1"/>
  <c r="C35" i="5"/>
  <c r="C37" i="5" s="1"/>
  <c r="E33" i="5"/>
  <c r="E35" i="5" s="1"/>
  <c r="E16" i="5"/>
  <c r="F37" i="5"/>
  <c r="E37" i="5" l="1"/>
</calcChain>
</file>

<file path=xl/sharedStrings.xml><?xml version="1.0" encoding="utf-8"?>
<sst xmlns="http://schemas.openxmlformats.org/spreadsheetml/2006/main" count="40" uniqueCount="36">
  <si>
    <t>MHFF</t>
  </si>
  <si>
    <t>Utfall 18</t>
  </si>
  <si>
    <t>Intäkter</t>
  </si>
  <si>
    <t>Medlemsavgifter</t>
  </si>
  <si>
    <t>Träningsavgifter</t>
  </si>
  <si>
    <t>LOK stöd</t>
  </si>
  <si>
    <t>Kommunalt stöd</t>
  </si>
  <si>
    <t>Från MIK</t>
  </si>
  <si>
    <t>Från HSK</t>
  </si>
  <si>
    <t>Fodran MIK</t>
  </si>
  <si>
    <t>Fodran HSK</t>
  </si>
  <si>
    <t>Utgifter</t>
  </si>
  <si>
    <t>Material</t>
  </si>
  <si>
    <t>Plan O Hall</t>
  </si>
  <si>
    <t>Möteskostnad</t>
  </si>
  <si>
    <t>Träningsläger</t>
  </si>
  <si>
    <t>Domarkostn</t>
  </si>
  <si>
    <t>Föreningsavgift</t>
  </si>
  <si>
    <t>Deltagande cup</t>
  </si>
  <si>
    <t>Råvaror etc</t>
  </si>
  <si>
    <t>Bilersättningar</t>
  </si>
  <si>
    <t>Summa</t>
  </si>
  <si>
    <t>Summa kostnader</t>
  </si>
  <si>
    <t>Resultat</t>
  </si>
  <si>
    <t>A+B-lag</t>
  </si>
  <si>
    <t>Budget, 2020</t>
  </si>
  <si>
    <t>Utfall 19</t>
  </si>
  <si>
    <t>Utbildning</t>
  </si>
  <si>
    <t>fr cup</t>
  </si>
  <si>
    <t>Budget</t>
  </si>
  <si>
    <t>Lagavgift, licensavgift etc.</t>
  </si>
  <si>
    <t>Arvoden tränare</t>
  </si>
  <si>
    <t>A-lag</t>
  </si>
  <si>
    <t>Seniorverksamhet, för 2020 även B-lag</t>
  </si>
  <si>
    <t>MHFF-del</t>
  </si>
  <si>
    <t>Huvudsaklig skillnad träningsläger och B-lag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</si>
</sst>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1"/>
      <color rgb="FFFF0000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4" fillId="0" borderId="0" xfId="1"/>
    <xf numFmtId="0" fontId="5" fillId="0" borderId="0" xfId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4" fillId="0" borderId="0" xfId="1" applyAlignment="1">
      <alignment horizontal="right"/>
    </xf>
    <xf numFmtId="0" fontId="6" fillId="0" borderId="0" xfId="1" applyFont="1"/>
    <xf numFmtId="3" fontId="4" fillId="0" borderId="0" xfId="1" applyNumberFormat="1"/>
    <xf numFmtId="1" fontId="4" fillId="0" borderId="0" xfId="1" applyNumberFormat="1"/>
    <xf numFmtId="3" fontId="4" fillId="0" borderId="0" xfId="1" applyNumberFormat="1" applyFont="1"/>
    <xf numFmtId="3" fontId="5" fillId="2" borderId="0" xfId="1" applyNumberFormat="1" applyFont="1" applyFill="1"/>
    <xf numFmtId="0" fontId="4" fillId="2" borderId="0" xfId="1" applyFill="1"/>
    <xf numFmtId="0" fontId="3" fillId="0" borderId="0" xfId="1" applyFont="1"/>
    <xf numFmtId="0" fontId="5" fillId="0" borderId="0" xfId="1" applyFont="1" applyAlignment="1">
      <alignment horizontal="left" indent="1"/>
    </xf>
    <xf numFmtId="0" fontId="2" fillId="0" borderId="0" xfId="1" applyFont="1"/>
    <xf numFmtId="0" fontId="1" fillId="0" borderId="0" xfId="1" applyFont="1"/>
    <xf numFmtId="0" fontId="1" fillId="0" borderId="0" xfId="1" applyFont="1" applyAlignment="1">
      <alignment horizontal="right"/>
    </xf>
  </cellXfs>
  <cellStyles count="2">
    <cellStyle name="Normal" xfId="0" builtinId="0" customBuiltin="1"/>
    <cellStyle name="Normal 2" xfId="1"/>
  </cellStyles>
  <dxfs count="9">
    <dxf>
      <font>
        <color theme="0"/>
      </font>
      <fill>
        <patternFill>
          <bgColor rgb="FFC0B0A0"/>
        </patternFill>
      </fill>
    </dxf>
    <dxf>
      <border>
        <left style="thin">
          <color rgb="FFC0B0A0"/>
        </left>
        <right style="thin">
          <color rgb="FFC0B0A0"/>
        </right>
        <top style="thin">
          <color rgb="FFC0B0A0"/>
        </top>
        <bottom style="thin">
          <color rgb="FFC0B0A0"/>
        </bottom>
        <vertical style="thin">
          <color rgb="FFC0B0A0"/>
        </vertical>
        <horizontal style="thin">
          <color rgb="FFC0B0A0"/>
        </horizontal>
      </border>
    </dxf>
    <dxf>
      <font>
        <color theme="0"/>
      </font>
      <fill>
        <patternFill>
          <bgColor rgb="FF908070"/>
        </patternFill>
      </fill>
    </dxf>
    <dxf>
      <border>
        <left style="thin">
          <color rgb="FF908070"/>
        </left>
        <right style="thin">
          <color rgb="FF908070"/>
        </right>
        <top style="thin">
          <color rgb="FF908070"/>
        </top>
        <bottom style="thin">
          <color rgb="FF908070"/>
        </bottom>
        <vertical style="thin">
          <color rgb="FF908070"/>
        </vertical>
        <horizontal style="thin">
          <color rgb="FF908070"/>
        </horizontal>
      </border>
    </dxf>
    <dxf>
      <font>
        <color theme="0"/>
      </font>
      <fill>
        <patternFill>
          <bgColor rgb="FF808070"/>
        </patternFill>
      </fill>
    </dxf>
    <dxf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 style="thin">
          <color rgb="FF808080"/>
        </vertical>
        <horizontal style="thin">
          <color rgb="FF808080"/>
        </horizontal>
      </border>
    </dxf>
    <dxf>
      <font>
        <color theme="0"/>
      </font>
      <fill>
        <patternFill>
          <bgColor theme="2"/>
        </patternFill>
      </fill>
    </dxf>
    <dxf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</dxfs>
  <tableStyles count="5" defaultTableStyle="TableStyleMedium2" defaultPivotStyle="PivotStyleLight16">
    <tableStyle name="ÅF Table Style" pivot="0" count="1">
      <tableStyleElement type="wholeTable" dxfId="8"/>
    </tableStyle>
    <tableStyle name="ÅF Table style 1 - Slate Grey" pivot="0" count="2">
      <tableStyleElement type="wholeTable" dxfId="7"/>
      <tableStyleElement type="headerRow" dxfId="6"/>
    </tableStyle>
    <tableStyle name="ÅF Table style 2 - Olive Grey" pivot="0" count="2">
      <tableStyleElement type="wholeTable" dxfId="5"/>
      <tableStyleElement type="headerRow" dxfId="4"/>
    </tableStyle>
    <tableStyle name="ÅF Table style 3 - Umber Grey" pivot="0" count="2">
      <tableStyleElement type="wholeTable" dxfId="3"/>
      <tableStyleElement type="headerRow" dxfId="2"/>
    </tableStyle>
    <tableStyle name="ÅF Table style 4 - Khaki Grey" pivot="0" count="2">
      <tableStyleElement type="wholeTable" dxfId="1"/>
      <tableStyleElement type="headerRow" dxfId="0"/>
    </tableStyle>
  </tableStyles>
  <colors>
    <mruColors>
      <color rgb="FFC0B0A0"/>
      <color rgb="FF908070"/>
      <color rgb="FF80807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ÅF">
      <a:dk1>
        <a:sysClr val="windowText" lastClr="000000"/>
      </a:dk1>
      <a:lt1>
        <a:sysClr val="window" lastClr="FFFFFF"/>
      </a:lt1>
      <a:dk2>
        <a:srgbClr val="C0B0A0"/>
      </a:dk2>
      <a:lt2>
        <a:srgbClr val="506070"/>
      </a:lt2>
      <a:accent1>
        <a:srgbClr val="00B0B0"/>
      </a:accent1>
      <a:accent2>
        <a:srgbClr val="0040A0"/>
      </a:accent2>
      <a:accent3>
        <a:srgbClr val="0090D0"/>
      </a:accent3>
      <a:accent4>
        <a:srgbClr val="60C030"/>
      </a:accent4>
      <a:accent5>
        <a:srgbClr val="B030A0"/>
      </a:accent5>
      <a:accent6>
        <a:srgbClr val="F06050"/>
      </a:accent6>
      <a:hlink>
        <a:srgbClr val="5F5F5F"/>
      </a:hlink>
      <a:folHlink>
        <a:srgbClr val="919191"/>
      </a:folHlink>
    </a:clrScheme>
    <a:fontScheme name="ÅF_Pp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9"/>
  <sheetViews>
    <sheetView tabSelected="1" workbookViewId="0">
      <selection activeCell="C39" sqref="C39"/>
    </sheetView>
  </sheetViews>
  <sheetFormatPr defaultColWidth="9.26953125" defaultRowHeight="13.8" x14ac:dyDescent="0.25"/>
  <cols>
    <col min="1" max="1" width="5.7265625" style="3" customWidth="1"/>
    <col min="2" max="2" width="26.90625" style="3" customWidth="1"/>
    <col min="3" max="3" width="16.7265625" style="3" customWidth="1"/>
    <col min="4" max="4" width="13.7265625" style="3" customWidth="1"/>
    <col min="5" max="5" width="16.453125" style="3" customWidth="1"/>
    <col min="6" max="6" width="10.54296875" style="3" customWidth="1"/>
    <col min="7" max="7" width="10" style="3" customWidth="1"/>
    <col min="8" max="8" width="9.26953125" style="2" customWidth="1"/>
    <col min="9" max="9" width="9.26953125" style="3" customWidth="1"/>
    <col min="10" max="16384" width="9.26953125" style="3"/>
  </cols>
  <sheetData>
    <row r="2" spans="2:16" x14ac:dyDescent="0.25">
      <c r="B2" s="1" t="s">
        <v>33</v>
      </c>
      <c r="D2" s="1"/>
    </row>
    <row r="3" spans="2:16" x14ac:dyDescent="0.25">
      <c r="B3" s="1" t="s">
        <v>0</v>
      </c>
      <c r="C3" s="1"/>
      <c r="D3" s="1"/>
      <c r="J3" s="1"/>
      <c r="K3" s="1"/>
      <c r="L3" s="1"/>
      <c r="M3" s="1"/>
      <c r="N3" s="1"/>
      <c r="P3" s="4"/>
    </row>
    <row r="4" spans="2:16" x14ac:dyDescent="0.25">
      <c r="B4" s="1" t="s">
        <v>29</v>
      </c>
      <c r="C4" s="4" t="s">
        <v>25</v>
      </c>
      <c r="D4" s="14"/>
      <c r="E4" s="4" t="s">
        <v>26</v>
      </c>
      <c r="F4" s="4" t="s">
        <v>1</v>
      </c>
      <c r="I4" s="5"/>
      <c r="N4" s="4"/>
    </row>
    <row r="5" spans="2:16" x14ac:dyDescent="0.25">
      <c r="C5" s="6"/>
      <c r="D5" s="6"/>
      <c r="E5" s="2"/>
      <c r="I5" s="2"/>
    </row>
    <row r="6" spans="2:16" x14ac:dyDescent="0.25">
      <c r="C6" s="6" t="s">
        <v>24</v>
      </c>
      <c r="D6" s="6"/>
      <c r="E6" s="17" t="s">
        <v>32</v>
      </c>
      <c r="F6" s="17" t="s">
        <v>32</v>
      </c>
      <c r="I6" s="2"/>
    </row>
    <row r="7" spans="2:16" x14ac:dyDescent="0.25">
      <c r="B7" s="1" t="s">
        <v>2</v>
      </c>
      <c r="C7" s="1"/>
      <c r="D7" s="1"/>
      <c r="E7" s="2"/>
      <c r="F7" s="7"/>
      <c r="G7" s="7"/>
      <c r="I7" s="2"/>
      <c r="J7" s="1"/>
      <c r="K7" s="1"/>
      <c r="L7" s="1"/>
      <c r="M7" s="1"/>
      <c r="N7" s="8"/>
    </row>
    <row r="8" spans="2:16" x14ac:dyDescent="0.25">
      <c r="B8" s="3" t="s">
        <v>3</v>
      </c>
      <c r="C8" s="2">
        <f>400*(25+6)</f>
        <v>12400</v>
      </c>
      <c r="D8" s="2"/>
      <c r="E8" s="2">
        <v>12800</v>
      </c>
      <c r="F8" s="2">
        <v>9200</v>
      </c>
      <c r="G8" s="7"/>
      <c r="I8" s="2"/>
      <c r="N8" s="8"/>
    </row>
    <row r="9" spans="2:16" x14ac:dyDescent="0.25">
      <c r="B9" s="3" t="s">
        <v>4</v>
      </c>
      <c r="C9" s="2">
        <f>1600*25</f>
        <v>40000</v>
      </c>
      <c r="D9" s="2"/>
      <c r="E9" s="2">
        <v>28000</v>
      </c>
      <c r="F9" s="2">
        <v>23800</v>
      </c>
      <c r="G9" s="7"/>
      <c r="I9" s="2"/>
      <c r="N9" s="8"/>
    </row>
    <row r="10" spans="2:16" x14ac:dyDescent="0.25">
      <c r="B10" s="3" t="s">
        <v>5</v>
      </c>
      <c r="C10" s="2">
        <v>15000</v>
      </c>
      <c r="D10" s="2"/>
      <c r="E10" s="2">
        <v>17000</v>
      </c>
      <c r="F10" s="2">
        <v>12019</v>
      </c>
      <c r="G10" s="7"/>
      <c r="I10" s="2"/>
      <c r="N10" s="8"/>
      <c r="P10" s="9"/>
    </row>
    <row r="11" spans="2:16" x14ac:dyDescent="0.25">
      <c r="B11" s="3" t="s">
        <v>6</v>
      </c>
      <c r="C11" s="2">
        <v>10000</v>
      </c>
      <c r="D11" s="2"/>
      <c r="E11" s="2">
        <v>20500</v>
      </c>
      <c r="F11" s="2">
        <v>0</v>
      </c>
      <c r="I11" s="2"/>
      <c r="N11" s="8"/>
    </row>
    <row r="12" spans="2:16" x14ac:dyDescent="0.25">
      <c r="B12" s="3" t="s">
        <v>7</v>
      </c>
      <c r="C12" s="2">
        <v>25000</v>
      </c>
      <c r="D12" s="2" t="s">
        <v>28</v>
      </c>
      <c r="F12" s="2"/>
      <c r="G12" s="2"/>
      <c r="I12" s="2"/>
      <c r="N12" s="8"/>
    </row>
    <row r="13" spans="2:16" x14ac:dyDescent="0.25">
      <c r="B13" s="3" t="s">
        <v>8</v>
      </c>
      <c r="C13" s="2">
        <v>25000</v>
      </c>
      <c r="D13" s="2" t="s">
        <v>28</v>
      </c>
      <c r="F13" s="2"/>
      <c r="G13" s="2"/>
      <c r="I13" s="2"/>
      <c r="N13" s="8"/>
    </row>
    <row r="14" spans="2:16" x14ac:dyDescent="0.25">
      <c r="B14" s="3" t="s">
        <v>9</v>
      </c>
      <c r="C14" s="2"/>
      <c r="D14" s="2"/>
      <c r="E14" s="2"/>
      <c r="F14" s="2"/>
      <c r="G14" s="2"/>
      <c r="I14" s="2"/>
      <c r="N14" s="8"/>
    </row>
    <row r="15" spans="2:16" x14ac:dyDescent="0.25">
      <c r="B15" s="3" t="s">
        <v>10</v>
      </c>
      <c r="C15" s="2"/>
      <c r="D15" s="2"/>
      <c r="E15" s="2"/>
      <c r="F15" s="2"/>
      <c r="G15" s="2"/>
      <c r="I15" s="2"/>
      <c r="N15" s="2"/>
    </row>
    <row r="16" spans="2:16" x14ac:dyDescent="0.25">
      <c r="B16" s="1" t="s">
        <v>2</v>
      </c>
      <c r="C16" s="2">
        <f>SUM(C8:C15)</f>
        <v>127400</v>
      </c>
      <c r="D16" s="2"/>
      <c r="E16" s="2">
        <f>SUM(E8:E15)</f>
        <v>78300</v>
      </c>
      <c r="F16" s="2">
        <f>SUM(F8:F15)</f>
        <v>45019</v>
      </c>
      <c r="I16" s="2"/>
      <c r="J16" s="1"/>
      <c r="N16" s="2"/>
      <c r="P16" s="2"/>
    </row>
    <row r="17" spans="2:16" x14ac:dyDescent="0.25">
      <c r="C17" s="2"/>
      <c r="D17" s="2"/>
      <c r="F17" s="2"/>
      <c r="I17" s="2"/>
    </row>
    <row r="18" spans="2:16" x14ac:dyDescent="0.25">
      <c r="B18" s="1"/>
      <c r="C18" s="2"/>
      <c r="D18" s="2"/>
      <c r="F18" s="2"/>
      <c r="I18" s="2"/>
    </row>
    <row r="19" spans="2:16" x14ac:dyDescent="0.25">
      <c r="B19" s="1" t="s">
        <v>11</v>
      </c>
      <c r="C19" s="2"/>
      <c r="D19" s="2"/>
      <c r="F19" s="2"/>
      <c r="I19" s="2"/>
      <c r="J19" s="1"/>
      <c r="K19" s="1"/>
      <c r="L19" s="1"/>
      <c r="M19" s="1"/>
    </row>
    <row r="20" spans="2:16" x14ac:dyDescent="0.25">
      <c r="B20" s="3" t="s">
        <v>12</v>
      </c>
      <c r="C20" s="2">
        <v>80000</v>
      </c>
      <c r="D20" s="2"/>
      <c r="E20" s="2">
        <v>71400</v>
      </c>
      <c r="F20" s="2">
        <v>110400</v>
      </c>
      <c r="I20" s="2"/>
      <c r="N20" s="8"/>
    </row>
    <row r="21" spans="2:16" x14ac:dyDescent="0.25">
      <c r="B21" s="3" t="s">
        <v>13</v>
      </c>
      <c r="C21" s="2">
        <v>50000</v>
      </c>
      <c r="D21" s="2"/>
      <c r="E21" s="2">
        <v>34300</v>
      </c>
      <c r="F21" s="2">
        <v>39400</v>
      </c>
      <c r="I21" s="2"/>
      <c r="N21" s="8"/>
    </row>
    <row r="22" spans="2:16" x14ac:dyDescent="0.25">
      <c r="B22" s="16" t="s">
        <v>30</v>
      </c>
      <c r="C22" s="2">
        <v>25000</v>
      </c>
      <c r="D22" s="2"/>
      <c r="E22" s="2">
        <v>17900</v>
      </c>
      <c r="F22" s="2">
        <v>11700</v>
      </c>
      <c r="I22" s="2"/>
      <c r="N22" s="8"/>
    </row>
    <row r="23" spans="2:16" x14ac:dyDescent="0.25">
      <c r="B23" s="3" t="s">
        <v>14</v>
      </c>
      <c r="C23" s="2">
        <v>15000</v>
      </c>
      <c r="D23" s="2"/>
      <c r="E23" s="2">
        <v>34500</v>
      </c>
      <c r="F23" s="2">
        <v>7600</v>
      </c>
      <c r="I23" s="2"/>
      <c r="N23" s="10"/>
    </row>
    <row r="24" spans="2:16" x14ac:dyDescent="0.25">
      <c r="B24" s="15" t="s">
        <v>27</v>
      </c>
      <c r="C24" s="2">
        <v>10000</v>
      </c>
      <c r="D24" s="2"/>
      <c r="E24" s="2">
        <v>47300</v>
      </c>
      <c r="F24" s="2"/>
      <c r="I24" s="2"/>
      <c r="N24" s="10"/>
    </row>
    <row r="25" spans="2:16" x14ac:dyDescent="0.25">
      <c r="B25" s="3" t="s">
        <v>15</v>
      </c>
      <c r="C25" s="2">
        <v>100000</v>
      </c>
      <c r="D25" s="2"/>
      <c r="E25" s="2">
        <v>0</v>
      </c>
      <c r="F25" s="2">
        <v>0</v>
      </c>
      <c r="I25" s="2"/>
      <c r="N25" s="10"/>
    </row>
    <row r="26" spans="2:16" x14ac:dyDescent="0.25">
      <c r="B26" s="3" t="s">
        <v>16</v>
      </c>
      <c r="C26" s="2">
        <v>40000</v>
      </c>
      <c r="D26" s="2"/>
      <c r="E26" s="2">
        <v>25300</v>
      </c>
      <c r="F26" s="2">
        <v>29700</v>
      </c>
      <c r="I26" s="2"/>
      <c r="N26" s="8"/>
    </row>
    <row r="27" spans="2:16" x14ac:dyDescent="0.25">
      <c r="B27" s="3" t="s">
        <v>17</v>
      </c>
      <c r="C27" s="2"/>
      <c r="D27" s="2"/>
      <c r="E27" s="2"/>
      <c r="F27" s="2"/>
      <c r="I27" s="2"/>
      <c r="N27" s="8"/>
    </row>
    <row r="28" spans="2:16" x14ac:dyDescent="0.25">
      <c r="B28" s="3" t="s">
        <v>18</v>
      </c>
      <c r="C28" s="2">
        <v>5000</v>
      </c>
      <c r="D28" s="2"/>
      <c r="E28" s="2"/>
      <c r="F28" s="2">
        <v>0</v>
      </c>
      <c r="I28" s="2"/>
      <c r="N28" s="8"/>
    </row>
    <row r="29" spans="2:16" x14ac:dyDescent="0.25">
      <c r="B29" s="1" t="s">
        <v>19</v>
      </c>
      <c r="C29" s="2">
        <f>SUM(C20:C28)</f>
        <v>325000</v>
      </c>
      <c r="D29" s="2"/>
      <c r="E29" s="2">
        <f>SUM(E20:E28)</f>
        <v>230700</v>
      </c>
      <c r="F29" s="2">
        <f>SUM(F20:F28)</f>
        <v>198800</v>
      </c>
      <c r="I29" s="2"/>
      <c r="J29" s="1"/>
      <c r="K29" s="1"/>
      <c r="L29" s="1"/>
      <c r="M29" s="1"/>
      <c r="N29" s="2"/>
      <c r="P29" s="2"/>
    </row>
    <row r="30" spans="2:16" x14ac:dyDescent="0.25">
      <c r="C30" s="2"/>
      <c r="D30" s="2"/>
      <c r="E30" s="2"/>
      <c r="F30" s="2"/>
      <c r="I30" s="2"/>
    </row>
    <row r="31" spans="2:16" x14ac:dyDescent="0.25">
      <c r="B31" s="16" t="s">
        <v>31</v>
      </c>
      <c r="C31" s="2">
        <f>23000*2</f>
        <v>46000</v>
      </c>
      <c r="D31" s="2" t="s">
        <v>34</v>
      </c>
      <c r="E31" s="2">
        <v>40000</v>
      </c>
      <c r="F31" s="2">
        <f>40000+7400</f>
        <v>47400</v>
      </c>
      <c r="I31" s="2"/>
      <c r="N31" s="8"/>
    </row>
    <row r="32" spans="2:16" x14ac:dyDescent="0.25">
      <c r="B32" s="3" t="s">
        <v>20</v>
      </c>
      <c r="C32" s="2">
        <f>2*15000</f>
        <v>30000</v>
      </c>
      <c r="D32" s="2" t="s">
        <v>34</v>
      </c>
      <c r="E32" s="2">
        <f>30000+4200</f>
        <v>34200</v>
      </c>
      <c r="F32" s="2">
        <v>30000</v>
      </c>
      <c r="I32" s="2"/>
      <c r="N32" s="8"/>
    </row>
    <row r="33" spans="2:16" x14ac:dyDescent="0.25">
      <c r="B33" s="1" t="s">
        <v>21</v>
      </c>
      <c r="C33" s="2">
        <f>SUM(C31:C32)</f>
        <v>76000</v>
      </c>
      <c r="D33" s="2"/>
      <c r="E33" s="2">
        <f>SUM(E31:E32)</f>
        <v>74200</v>
      </c>
      <c r="F33" s="2">
        <f>SUM(F31:F32)</f>
        <v>77400</v>
      </c>
      <c r="I33" s="2"/>
      <c r="N33" s="8"/>
      <c r="P33" s="8"/>
    </row>
    <row r="34" spans="2:16" x14ac:dyDescent="0.25">
      <c r="C34" s="2"/>
      <c r="D34" s="2"/>
      <c r="E34" s="2"/>
      <c r="F34" s="2"/>
      <c r="I34" s="2"/>
      <c r="N34" s="8"/>
      <c r="P34" s="8"/>
    </row>
    <row r="35" spans="2:16" x14ac:dyDescent="0.25">
      <c r="B35" s="1" t="s">
        <v>22</v>
      </c>
      <c r="C35" s="2">
        <f>C29+C33</f>
        <v>401000</v>
      </c>
      <c r="D35" s="2"/>
      <c r="E35" s="2">
        <f>E29+E33</f>
        <v>304900</v>
      </c>
      <c r="F35" s="2">
        <f>F29+F33</f>
        <v>276200</v>
      </c>
      <c r="I35" s="2"/>
      <c r="J35" s="1"/>
      <c r="K35" s="1"/>
      <c r="L35" s="1"/>
      <c r="M35" s="1"/>
      <c r="N35" s="2"/>
      <c r="O35" s="1"/>
      <c r="P35" s="2"/>
    </row>
    <row r="36" spans="2:16" x14ac:dyDescent="0.25">
      <c r="B36" s="13"/>
      <c r="C36" s="2"/>
      <c r="D36" s="2"/>
      <c r="E36" s="2"/>
      <c r="F36" s="2"/>
      <c r="I36" s="2"/>
    </row>
    <row r="37" spans="2:16" x14ac:dyDescent="0.25">
      <c r="B37" s="1" t="s">
        <v>23</v>
      </c>
      <c r="C37" s="11">
        <f>C16-C35</f>
        <v>-273600</v>
      </c>
      <c r="D37" s="11"/>
      <c r="E37" s="11">
        <f>E16-E35</f>
        <v>-226600</v>
      </c>
      <c r="F37" s="11">
        <f>F16-F35</f>
        <v>-231181</v>
      </c>
      <c r="G37" s="12"/>
      <c r="H37" s="3"/>
      <c r="P37" s="2"/>
    </row>
    <row r="38" spans="2:16" s="1" customFormat="1" x14ac:dyDescent="0.25">
      <c r="C38" s="2"/>
      <c r="D38" s="2"/>
      <c r="E38" s="2"/>
      <c r="F38" s="2"/>
      <c r="H38" s="2"/>
      <c r="I38" s="2"/>
      <c r="N38" s="2"/>
    </row>
    <row r="39" spans="2:16" x14ac:dyDescent="0.25">
      <c r="C39" s="11" t="s">
        <v>35</v>
      </c>
      <c r="D39" s="11"/>
      <c r="E39" s="12"/>
      <c r="F39" s="12"/>
      <c r="G39" s="12"/>
      <c r="H39" s="11"/>
    </row>
  </sheetData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 x14ac:dyDescent="0.2"/>
  <cols>
    <col min="6" max="9" width="9.632812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</vt:lpstr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Carlsson Ann-Mari</dc:creator>
  <cp:lastModifiedBy>John F</cp:lastModifiedBy>
  <cp:lastPrinted>2020-02-12T17:42:24Z</cp:lastPrinted>
  <dcterms:created xsi:type="dcterms:W3CDTF">2013-04-08T12:59:15Z</dcterms:created>
  <dcterms:modified xsi:type="dcterms:W3CDTF">2020-06-02T08:06:04Z</dcterms:modified>
</cp:coreProperties>
</file>