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5195" windowHeight="11640" activeTab="0"/>
  </bookViews>
  <sheets>
    <sheet name="25-LAG" sheetId="1" r:id="rId1"/>
  </sheets>
  <definedNames>
    <definedName name="_xlnm.Print_Area" localSheetId="0">'25-LAG'!$A$1:$AM$143</definedName>
  </definedNames>
  <calcPr fullCalcOnLoad="1"/>
</workbook>
</file>

<file path=xl/sharedStrings.xml><?xml version="1.0" encoding="utf-8"?>
<sst xmlns="http://schemas.openxmlformats.org/spreadsheetml/2006/main" count="1440" uniqueCount="135">
  <si>
    <t>Grupp 1</t>
  </si>
  <si>
    <t>Grupp 2</t>
  </si>
  <si>
    <t>Grupp 3</t>
  </si>
  <si>
    <t>Grupp 4</t>
  </si>
  <si>
    <t>Lag</t>
  </si>
  <si>
    <t>Resultat</t>
  </si>
  <si>
    <t>Gr1</t>
  </si>
  <si>
    <t>Gr2</t>
  </si>
  <si>
    <t>Gr3</t>
  </si>
  <si>
    <t>Gr4</t>
  </si>
  <si>
    <t>Match</t>
  </si>
  <si>
    <t xml:space="preserve">Lag </t>
  </si>
  <si>
    <t>09.00</t>
  </si>
  <si>
    <t>Grupp 5</t>
  </si>
  <si>
    <t>Gr5</t>
  </si>
  <si>
    <t>Nr</t>
  </si>
  <si>
    <t>Kl</t>
  </si>
  <si>
    <t>Poäng</t>
  </si>
  <si>
    <t>Plac</t>
  </si>
  <si>
    <t>TABELLER ÅK 3 LÖRDAG 17 MAJ</t>
  </si>
  <si>
    <t>-</t>
  </si>
  <si>
    <t>Målskillnad</t>
  </si>
  <si>
    <t>Slutspel grupp 2</t>
  </si>
  <si>
    <t>Match1</t>
  </si>
  <si>
    <t>Match2</t>
  </si>
  <si>
    <t>Match3</t>
  </si>
  <si>
    <t>Match4</t>
  </si>
  <si>
    <t>Match5</t>
  </si>
  <si>
    <t>Detta gråa får ej tas bort det finns dolda formler här</t>
  </si>
  <si>
    <t>Slutspel</t>
  </si>
  <si>
    <t>Grupp</t>
  </si>
  <si>
    <t>Grupp 6</t>
  </si>
  <si>
    <t>Gr6</t>
  </si>
  <si>
    <t>SGR</t>
  </si>
  <si>
    <t>Slutspel grupp 4</t>
  </si>
  <si>
    <t>Slutspel grupp 1</t>
  </si>
  <si>
    <t xml:space="preserve">Slutspel grupp 3 </t>
  </si>
  <si>
    <t>Kvartsfinal 1 och 2</t>
  </si>
  <si>
    <t>KvF1</t>
  </si>
  <si>
    <t>KvF2</t>
  </si>
  <si>
    <t>Kvartsfinal 3 och 4</t>
  </si>
  <si>
    <t>KvF3</t>
  </si>
  <si>
    <t>KvF4</t>
  </si>
  <si>
    <t>Semifinal 1 och 2</t>
  </si>
  <si>
    <t>Sf1</t>
  </si>
  <si>
    <t>Sf2</t>
  </si>
  <si>
    <t>FINAL</t>
  </si>
  <si>
    <r>
      <t xml:space="preserve">Segraren </t>
    </r>
    <r>
      <rPr>
        <b/>
        <vertAlign val="subscript"/>
        <sz val="12"/>
        <color indexed="10"/>
        <rFont val="Arial"/>
        <family val="2"/>
      </rPr>
      <t>Kvartsfinal 1</t>
    </r>
  </si>
  <si>
    <r>
      <t xml:space="preserve">Segraren </t>
    </r>
    <r>
      <rPr>
        <b/>
        <vertAlign val="subscript"/>
        <sz val="12"/>
        <color indexed="10"/>
        <rFont val="Arial"/>
        <family val="2"/>
      </rPr>
      <t>Kvartsfinal 4</t>
    </r>
  </si>
  <si>
    <r>
      <t xml:space="preserve">Segraren </t>
    </r>
    <r>
      <rPr>
        <b/>
        <vertAlign val="subscript"/>
        <sz val="12"/>
        <color indexed="10"/>
        <rFont val="Arial"/>
        <family val="2"/>
      </rPr>
      <t>Kvartsfinal 2</t>
    </r>
  </si>
  <si>
    <r>
      <t xml:space="preserve">Segraren </t>
    </r>
    <r>
      <rPr>
        <b/>
        <vertAlign val="subscript"/>
        <sz val="12"/>
        <color indexed="10"/>
        <rFont val="Arial"/>
        <family val="2"/>
      </rPr>
      <t>Kvartsfinal 3</t>
    </r>
  </si>
  <si>
    <r>
      <t xml:space="preserve">Segraren </t>
    </r>
    <r>
      <rPr>
        <b/>
        <vertAlign val="subscript"/>
        <sz val="12"/>
        <color indexed="10"/>
        <rFont val="Arial"/>
        <family val="2"/>
      </rPr>
      <t>semifinal 1</t>
    </r>
  </si>
  <si>
    <r>
      <t xml:space="preserve">Segraren </t>
    </r>
    <r>
      <rPr>
        <b/>
        <vertAlign val="subscript"/>
        <sz val="12"/>
        <color indexed="10"/>
        <rFont val="Arial"/>
        <family val="2"/>
      </rPr>
      <t>semifinal 2</t>
    </r>
  </si>
  <si>
    <t>Match om 3:e och 4:e Pris</t>
  </si>
  <si>
    <t>F 3-4</t>
  </si>
  <si>
    <t>F 1-2</t>
  </si>
  <si>
    <r>
      <t xml:space="preserve">Förlorare </t>
    </r>
    <r>
      <rPr>
        <b/>
        <vertAlign val="subscript"/>
        <sz val="12"/>
        <color indexed="10"/>
        <rFont val="Arial"/>
        <family val="2"/>
      </rPr>
      <t>semifinal 1</t>
    </r>
  </si>
  <si>
    <r>
      <t xml:space="preserve">Förlorare </t>
    </r>
    <r>
      <rPr>
        <b/>
        <vertAlign val="subscript"/>
        <sz val="12"/>
        <color indexed="10"/>
        <rFont val="Arial"/>
        <family val="2"/>
      </rPr>
      <t>semifinal 2</t>
    </r>
  </si>
  <si>
    <t>2:a Grupp 2</t>
  </si>
  <si>
    <t>1:a Grupp 3</t>
  </si>
  <si>
    <t>1:a Grupp 4</t>
  </si>
  <si>
    <t>1:a Grupp 1</t>
  </si>
  <si>
    <t>1:a Grupp 2</t>
  </si>
  <si>
    <t>2:a Grupp 3</t>
  </si>
  <si>
    <t>2:a Grupp 4</t>
  </si>
  <si>
    <t>2:a Grupp 1</t>
  </si>
  <si>
    <t>HOLMALYCKAN CUP 2014  P 14</t>
  </si>
  <si>
    <t>Lördagen den 1 Februari</t>
  </si>
  <si>
    <t>Söndagen den 2 Februari</t>
  </si>
  <si>
    <t>76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</si>
  <si>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</si>
  <si>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</si>
  <si>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</si>
  <si>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</si>
  <si>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</si>
  <si>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</si>
  <si>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</si>
  <si>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</si>
  <si>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</si>
  <si>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</si>
  <si>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</si>
  <si>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</si>
  <si>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</si>
  <si>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</si>
  <si>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</si>
  <si>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</si>
  <si>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</si>
  <si>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</si>
  <si>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</si>
  <si>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</si>
  <si>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</si>
  <si>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</si>
  <si>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</si>
  <si>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</si>
  <si>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</si>
  <si>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</si>
  <si>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</si>
  <si>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</si>
  <si>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</si>
  <si>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</si>
  <si>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</si>
  <si>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</si>
  <si>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Gerdskens BK Gul</t>
  </si>
  <si>
    <t>Lerums IS Lila</t>
  </si>
  <si>
    <t>Mariedal IK 1</t>
  </si>
  <si>
    <t>Sjuntorps IF</t>
  </si>
  <si>
    <t>Rannebergens IF</t>
  </si>
  <si>
    <t>Stora Mellby/Sollebrunn</t>
  </si>
  <si>
    <t>Mariedal IK 2</t>
  </si>
  <si>
    <t>Lerums IS Vit</t>
  </si>
  <si>
    <t>Gerdskens BK Svart</t>
  </si>
  <si>
    <t>IK Oddevold 1</t>
  </si>
  <si>
    <t>Holmalunds IF Röd</t>
  </si>
  <si>
    <t>Trollhättans FK 2</t>
  </si>
  <si>
    <t>Floda BoIF</t>
  </si>
  <si>
    <t>Trollhättans FK 1</t>
  </si>
  <si>
    <t>Askims IK</t>
  </si>
  <si>
    <t>IK Oddevold 2</t>
  </si>
  <si>
    <t>Holmalunds IF Vit</t>
  </si>
  <si>
    <t>Holmalunds IF Blå</t>
  </si>
  <si>
    <t>Skoftebyns IF 2</t>
  </si>
  <si>
    <t>Lödöse Nygård IK</t>
  </si>
  <si>
    <t>Sävedalens IF</t>
  </si>
  <si>
    <t>Skoftebyns IF 1</t>
  </si>
  <si>
    <t>Bollebygds IF</t>
  </si>
  <si>
    <t>Gunnilse IS</t>
  </si>
  <si>
    <t>Alingsås IF</t>
  </si>
  <si>
    <t>1:a Grupp 5</t>
  </si>
  <si>
    <t>3:e bästa 3:a Grupp 2-6</t>
  </si>
  <si>
    <t>1:a Grupp 6</t>
  </si>
  <si>
    <t>Näst bästa 3:a Grupp 2-6</t>
  </si>
  <si>
    <t>2:a Grupp 6</t>
  </si>
  <si>
    <t>3:a Grupp 1</t>
  </si>
  <si>
    <t>2:a Grupp 5</t>
  </si>
  <si>
    <t>Bästa 3:a Grupp 2-6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</si>
</sst>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hh:mm;@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vertAlign val="subscript"/>
      <sz val="14"/>
      <color indexed="10"/>
      <name val="Arial"/>
      <family val="2"/>
    </font>
    <font>
      <b/>
      <vertAlign val="subscript"/>
      <sz val="14"/>
      <color indexed="12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color indexed="12"/>
      <name val="Arial"/>
      <family val="2"/>
    </font>
    <font>
      <b/>
      <vertAlign val="subscript"/>
      <sz val="12"/>
      <color indexed="10"/>
      <name val="Arial"/>
      <family val="2"/>
    </font>
    <font>
      <b/>
      <vertAlign val="subscript"/>
      <sz val="16"/>
      <name val="Arial"/>
      <family val="2"/>
    </font>
    <font>
      <vertAlign val="subscript"/>
      <sz val="14"/>
      <color indexed="10"/>
      <name val="Arial"/>
      <family val="2"/>
    </font>
    <font>
      <b/>
      <vertAlign val="subscript"/>
      <sz val="20"/>
      <color indexed="10"/>
      <name val="Arial"/>
      <family val="2"/>
    </font>
    <font>
      <b/>
      <vertAlign val="subscript"/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b/>
      <vertAlign val="subscript"/>
      <sz val="12"/>
      <color indexed="22"/>
      <name val="Arial"/>
      <family val="2"/>
    </font>
    <font>
      <vertAlign val="subscript"/>
      <sz val="10"/>
      <name val="Arial"/>
      <family val="2"/>
    </font>
    <font>
      <b/>
      <vertAlign val="subscript"/>
      <sz val="11"/>
      <name val="Arial"/>
      <family val="2"/>
    </font>
    <font>
      <b/>
      <vertAlign val="subscript"/>
      <sz val="10"/>
      <name val="Arial"/>
      <family val="2"/>
    </font>
    <font>
      <vertAlign val="subscript"/>
      <sz val="16"/>
      <name val="Arial"/>
      <family val="2"/>
    </font>
    <font>
      <vertAlign val="subscript"/>
      <sz val="11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vertAlign val="subscript"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b/>
      <vertAlign val="subscript"/>
      <sz val="11"/>
      <color indexed="12"/>
      <name val="Arial"/>
      <family val="2"/>
    </font>
    <font>
      <b/>
      <vertAlign val="subscript"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22"/>
      <name val="Arial"/>
      <family val="2"/>
    </font>
    <font>
      <vertAlign val="subscript"/>
      <sz val="12"/>
      <color indexed="22"/>
      <name val="Arial"/>
      <family val="2"/>
    </font>
    <font>
      <vertAlign val="subscript"/>
      <sz val="14"/>
      <color indexed="22"/>
      <name val="Arial"/>
      <family val="2"/>
    </font>
    <font>
      <sz val="10"/>
      <color indexed="22"/>
      <name val="Arial"/>
      <family val="2"/>
    </font>
    <font>
      <vertAlign val="subscript"/>
      <sz val="12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vertAlign val="subscript"/>
      <sz val="16"/>
      <color indexed="8"/>
      <name val="Arial"/>
      <family val="2"/>
    </font>
    <font>
      <vertAlign val="subscript"/>
      <sz val="14"/>
      <color indexed="8"/>
      <name val="Arial"/>
      <family val="2"/>
    </font>
    <font>
      <vertAlign val="subscript"/>
      <sz val="26"/>
      <name val="Britannic Bold"/>
      <family val="2"/>
    </font>
    <font>
      <vertAlign val="subscript"/>
      <sz val="14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Britannic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19" borderId="1" applyNumberFormat="0" applyFont="0" applyAlignment="0" applyProtection="0"/>
    <xf numFmtId="0" fontId="73" fillId="20" borderId="2" applyNumberFormat="0" applyAlignment="0" applyProtection="0"/>
    <xf numFmtId="0" fontId="74" fillId="21" borderId="0" applyNumberFormat="0" applyBorder="0" applyAlignment="0" applyProtection="0"/>
    <xf numFmtId="0" fontId="75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29" borderId="2" applyNumberFormat="0" applyAlignment="0" applyProtection="0"/>
    <xf numFmtId="0" fontId="78" fillId="30" borderId="3" applyNumberFormat="0" applyAlignment="0" applyProtection="0"/>
    <xf numFmtId="0" fontId="79" fillId="0" borderId="4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49" fontId="9" fillId="32" borderId="0" xfId="0" applyNumberFormat="1" applyFont="1" applyFill="1" applyBorder="1" applyAlignment="1">
      <alignment/>
    </xf>
    <xf numFmtId="0" fontId="9" fillId="32" borderId="0" xfId="0" applyFont="1" applyFill="1" applyAlignment="1">
      <alignment horizontal="left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/>
    </xf>
    <xf numFmtId="0" fontId="13" fillId="32" borderId="10" xfId="0" applyFont="1" applyFill="1" applyBorder="1" applyAlignment="1">
      <alignment horizontal="left"/>
    </xf>
    <xf numFmtId="0" fontId="13" fillId="32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4" fillId="32" borderId="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/>
    </xf>
    <xf numFmtId="0" fontId="14" fillId="32" borderId="10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4" fillId="32" borderId="0" xfId="0" applyFont="1" applyFill="1" applyAlignment="1">
      <alignment horizontal="left"/>
    </xf>
    <xf numFmtId="0" fontId="15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10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1" fontId="9" fillId="32" borderId="0" xfId="0" applyNumberFormat="1" applyFont="1" applyFill="1" applyAlignment="1">
      <alignment horizontal="center"/>
    </xf>
    <xf numFmtId="1" fontId="9" fillId="32" borderId="0" xfId="0" applyNumberFormat="1" applyFont="1" applyFill="1" applyAlignment="1">
      <alignment horizontal="right"/>
    </xf>
    <xf numFmtId="1" fontId="9" fillId="32" borderId="0" xfId="0" applyNumberFormat="1" applyFont="1" applyFill="1" applyAlignment="1">
      <alignment horizontal="left"/>
    </xf>
    <xf numFmtId="0" fontId="13" fillId="32" borderId="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/>
    </xf>
    <xf numFmtId="0" fontId="13" fillId="32" borderId="0" xfId="0" applyFont="1" applyFill="1" applyAlignment="1">
      <alignment horizontal="right"/>
    </xf>
    <xf numFmtId="49" fontId="4" fillId="32" borderId="0" xfId="0" applyNumberFormat="1" applyFont="1" applyFill="1" applyBorder="1" applyAlignment="1">
      <alignment horizontal="center"/>
    </xf>
    <xf numFmtId="49" fontId="13" fillId="32" borderId="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7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23" fillId="32" borderId="0" xfId="0" applyFont="1" applyFill="1" applyAlignment="1">
      <alignment/>
    </xf>
    <xf numFmtId="49" fontId="13" fillId="32" borderId="0" xfId="0" applyNumberFormat="1" applyFont="1" applyFill="1" applyBorder="1" applyAlignment="1">
      <alignment horizontal="left"/>
    </xf>
    <xf numFmtId="0" fontId="7" fillId="32" borderId="0" xfId="0" applyFont="1" applyFill="1" applyAlignment="1">
      <alignment/>
    </xf>
    <xf numFmtId="0" fontId="15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49" fontId="13" fillId="34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right"/>
    </xf>
    <xf numFmtId="49" fontId="13" fillId="32" borderId="10" xfId="0" applyNumberFormat="1" applyFont="1" applyFill="1" applyBorder="1" applyAlignment="1">
      <alignment horizontal="right"/>
    </xf>
    <xf numFmtId="49" fontId="13" fillId="32" borderId="10" xfId="0" applyNumberFormat="1" applyFont="1" applyFill="1" applyBorder="1" applyAlignment="1">
      <alignment/>
    </xf>
    <xf numFmtId="0" fontId="13" fillId="32" borderId="11" xfId="0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3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49" fontId="13" fillId="32" borderId="0" xfId="0" applyNumberFormat="1" applyFont="1" applyFill="1" applyBorder="1" applyAlignment="1">
      <alignment/>
    </xf>
    <xf numFmtId="0" fontId="14" fillId="32" borderId="0" xfId="0" applyFont="1" applyFill="1" applyAlignment="1">
      <alignment horizontal="right"/>
    </xf>
    <xf numFmtId="1" fontId="13" fillId="32" borderId="10" xfId="0" applyNumberFormat="1" applyFont="1" applyFill="1" applyBorder="1" applyAlignment="1">
      <alignment horizontal="right"/>
    </xf>
    <xf numFmtId="1" fontId="13" fillId="32" borderId="10" xfId="0" applyNumberFormat="1" applyFont="1" applyFill="1" applyBorder="1" applyAlignment="1">
      <alignment horizontal="left"/>
    </xf>
    <xf numFmtId="20" fontId="13" fillId="32" borderId="10" xfId="0" applyNumberFormat="1" applyFont="1" applyFill="1" applyBorder="1" applyAlignment="1">
      <alignment horizontal="left"/>
    </xf>
    <xf numFmtId="49" fontId="13" fillId="32" borderId="10" xfId="0" applyNumberFormat="1" applyFont="1" applyFill="1" applyBorder="1" applyAlignment="1">
      <alignment horizontal="left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4" fillId="32" borderId="0" xfId="0" applyFont="1" applyFill="1" applyAlignment="1">
      <alignment/>
    </xf>
    <xf numFmtId="0" fontId="14" fillId="0" borderId="0" xfId="0" applyFont="1" applyAlignment="1">
      <alignment/>
    </xf>
    <xf numFmtId="1" fontId="20" fillId="32" borderId="0" xfId="0" applyNumberFormat="1" applyFont="1" applyFill="1" applyBorder="1" applyAlignment="1">
      <alignment horizontal="right"/>
    </xf>
    <xf numFmtId="1" fontId="20" fillId="32" borderId="0" xfId="0" applyNumberFormat="1" applyFont="1" applyFill="1" applyBorder="1" applyAlignment="1">
      <alignment horizontal="left"/>
    </xf>
    <xf numFmtId="1" fontId="13" fillId="32" borderId="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wrapText="1"/>
    </xf>
    <xf numFmtId="0" fontId="1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1" fontId="13" fillId="32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left"/>
    </xf>
    <xf numFmtId="1" fontId="13" fillId="34" borderId="10" xfId="0" applyNumberFormat="1" applyFont="1" applyFill="1" applyBorder="1" applyAlignment="1">
      <alignment horizontal="right"/>
    </xf>
    <xf numFmtId="0" fontId="2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26" fillId="32" borderId="0" xfId="0" applyFont="1" applyFill="1" applyAlignment="1">
      <alignment/>
    </xf>
    <xf numFmtId="1" fontId="13" fillId="32" borderId="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left"/>
    </xf>
    <xf numFmtId="0" fontId="13" fillId="32" borderId="0" xfId="0" applyFont="1" applyFill="1" applyBorder="1" applyAlignment="1">
      <alignment horizontal="center" shrinkToFit="1"/>
    </xf>
    <xf numFmtId="0" fontId="13" fillId="32" borderId="10" xfId="0" applyFont="1" applyFill="1" applyBorder="1" applyAlignment="1">
      <alignment shrinkToFit="1"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/>
    </xf>
    <xf numFmtId="0" fontId="14" fillId="32" borderId="0" xfId="0" applyFont="1" applyFill="1" applyBorder="1" applyAlignment="1">
      <alignment shrinkToFit="1"/>
    </xf>
    <xf numFmtId="0" fontId="27" fillId="32" borderId="0" xfId="0" applyFont="1" applyFill="1" applyBorder="1" applyAlignment="1">
      <alignment/>
    </xf>
    <xf numFmtId="0" fontId="14" fillId="32" borderId="0" xfId="0" applyFont="1" applyFill="1" applyAlignment="1">
      <alignment horizontal="left"/>
    </xf>
    <xf numFmtId="0" fontId="14" fillId="0" borderId="0" xfId="0" applyFont="1" applyAlignment="1">
      <alignment/>
    </xf>
    <xf numFmtId="1" fontId="13" fillId="34" borderId="10" xfId="0" applyNumberFormat="1" applyFont="1" applyFill="1" applyBorder="1" applyAlignment="1">
      <alignment horizontal="left" shrinkToFit="1"/>
    </xf>
    <xf numFmtId="0" fontId="14" fillId="32" borderId="10" xfId="0" applyFont="1" applyFill="1" applyBorder="1" applyAlignment="1">
      <alignment horizontal="left"/>
    </xf>
    <xf numFmtId="0" fontId="10" fillId="32" borderId="0" xfId="0" applyFont="1" applyFill="1" applyAlignment="1">
      <alignment/>
    </xf>
    <xf numFmtId="0" fontId="14" fillId="32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3" fillId="33" borderId="17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left"/>
    </xf>
    <xf numFmtId="0" fontId="14" fillId="34" borderId="19" xfId="0" applyFont="1" applyFill="1" applyBorder="1" applyAlignment="1">
      <alignment horizontal="left"/>
    </xf>
    <xf numFmtId="0" fontId="23" fillId="32" borderId="0" xfId="0" applyFont="1" applyFill="1" applyAlignment="1">
      <alignment/>
    </xf>
    <xf numFmtId="0" fontId="23" fillId="32" borderId="0" xfId="0" applyFont="1" applyFill="1" applyAlignment="1">
      <alignment horizontal="center"/>
    </xf>
    <xf numFmtId="20" fontId="14" fillId="32" borderId="0" xfId="0" applyNumberFormat="1" applyFont="1" applyFill="1" applyBorder="1" applyAlignment="1">
      <alignment/>
    </xf>
    <xf numFmtId="0" fontId="24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1" fontId="13" fillId="32" borderId="10" xfId="0" applyNumberFormat="1" applyFont="1" applyFill="1" applyBorder="1" applyAlignment="1">
      <alignment shrinkToFit="1"/>
    </xf>
    <xf numFmtId="0" fontId="16" fillId="32" borderId="1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49" fontId="13" fillId="32" borderId="0" xfId="0" applyNumberFormat="1" applyFont="1" applyFill="1" applyBorder="1" applyAlignment="1">
      <alignment horizontal="right"/>
    </xf>
    <xf numFmtId="0" fontId="12" fillId="32" borderId="0" xfId="0" applyFont="1" applyFill="1" applyAlignment="1">
      <alignment horizontal="center"/>
    </xf>
    <xf numFmtId="0" fontId="33" fillId="32" borderId="0" xfId="0" applyFont="1" applyFill="1" applyAlignment="1">
      <alignment horizontal="left"/>
    </xf>
    <xf numFmtId="0" fontId="34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28" fillId="32" borderId="0" xfId="0" applyFont="1" applyFill="1" applyAlignment="1">
      <alignment horizontal="left"/>
    </xf>
    <xf numFmtId="0" fontId="32" fillId="32" borderId="0" xfId="0" applyFont="1" applyFill="1" applyBorder="1" applyAlignment="1">
      <alignment horizontal="center"/>
    </xf>
    <xf numFmtId="0" fontId="16" fillId="32" borderId="20" xfId="0" applyFont="1" applyFill="1" applyBorder="1" applyAlignment="1">
      <alignment horizontal="center"/>
    </xf>
    <xf numFmtId="0" fontId="34" fillId="32" borderId="0" xfId="0" applyFont="1" applyFill="1" applyAlignment="1">
      <alignment horizontal="center"/>
    </xf>
    <xf numFmtId="0" fontId="35" fillId="32" borderId="0" xfId="0" applyFont="1" applyFill="1" applyAlignment="1">
      <alignment horizontal="center"/>
    </xf>
    <xf numFmtId="0" fontId="13" fillId="32" borderId="21" xfId="0" applyFont="1" applyFill="1" applyBorder="1" applyAlignment="1">
      <alignment horizontal="center"/>
    </xf>
    <xf numFmtId="49" fontId="15" fillId="32" borderId="17" xfId="0" applyNumberFormat="1" applyFont="1" applyFill="1" applyBorder="1" applyAlignment="1">
      <alignment horizontal="center"/>
    </xf>
    <xf numFmtId="0" fontId="15" fillId="32" borderId="18" xfId="0" applyNumberFormat="1" applyFont="1" applyFill="1" applyBorder="1" applyAlignment="1">
      <alignment horizontal="center"/>
    </xf>
    <xf numFmtId="49" fontId="36" fillId="32" borderId="0" xfId="0" applyNumberFormat="1" applyFont="1" applyFill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4" fillId="32" borderId="0" xfId="0" applyFont="1" applyFill="1" applyAlignment="1">
      <alignment shrinkToFit="1"/>
    </xf>
    <xf numFmtId="0" fontId="10" fillId="32" borderId="0" xfId="0" applyFont="1" applyFill="1" applyAlignment="1">
      <alignment horizontal="left"/>
    </xf>
    <xf numFmtId="0" fontId="13" fillId="32" borderId="10" xfId="0" applyFont="1" applyFill="1" applyBorder="1" applyAlignment="1">
      <alignment horizontal="center" shrinkToFit="1"/>
    </xf>
    <xf numFmtId="0" fontId="0" fillId="32" borderId="0" xfId="0" applyFill="1" applyAlignment="1">
      <alignment horizontal="left"/>
    </xf>
    <xf numFmtId="1" fontId="13" fillId="34" borderId="10" xfId="0" applyNumberFormat="1" applyFont="1" applyFill="1" applyBorder="1" applyAlignment="1">
      <alignment horizontal="right" shrinkToFit="1"/>
    </xf>
    <xf numFmtId="49" fontId="13" fillId="34" borderId="10" xfId="0" applyNumberFormat="1" applyFont="1" applyFill="1" applyBorder="1" applyAlignment="1">
      <alignment horizontal="right" shrinkToFit="1"/>
    </xf>
    <xf numFmtId="49" fontId="13" fillId="34" borderId="10" xfId="0" applyNumberFormat="1" applyFont="1" applyFill="1" applyBorder="1" applyAlignment="1">
      <alignment horizontal="left" shrinkToFit="1"/>
    </xf>
    <xf numFmtId="1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left"/>
    </xf>
    <xf numFmtId="1" fontId="20" fillId="34" borderId="10" xfId="0" applyNumberFormat="1" applyFont="1" applyFill="1" applyBorder="1" applyAlignment="1">
      <alignment horizontal="right" shrinkToFit="1"/>
    </xf>
    <xf numFmtId="1" fontId="20" fillId="34" borderId="10" xfId="0" applyNumberFormat="1" applyFont="1" applyFill="1" applyBorder="1" applyAlignment="1">
      <alignment horizontal="left" shrinkToFit="1"/>
    </xf>
    <xf numFmtId="0" fontId="13" fillId="32" borderId="10" xfId="0" applyNumberFormat="1" applyFont="1" applyFill="1" applyBorder="1" applyAlignment="1">
      <alignment/>
    </xf>
    <xf numFmtId="0" fontId="13" fillId="33" borderId="15" xfId="0" applyNumberFormat="1" applyFont="1" applyFill="1" applyBorder="1" applyAlignment="1">
      <alignment shrinkToFit="1"/>
    </xf>
    <xf numFmtId="0" fontId="13" fillId="34" borderId="10" xfId="0" applyNumberFormat="1" applyFont="1" applyFill="1" applyBorder="1" applyAlignment="1">
      <alignment horizontal="center"/>
    </xf>
    <xf numFmtId="0" fontId="13" fillId="33" borderId="15" xfId="0" applyNumberFormat="1" applyFont="1" applyFill="1" applyBorder="1" applyAlignment="1">
      <alignment horizontal="center" shrinkToFit="1"/>
    </xf>
    <xf numFmtId="0" fontId="13" fillId="33" borderId="16" xfId="0" applyNumberFormat="1" applyFont="1" applyFill="1" applyBorder="1" applyAlignment="1">
      <alignment shrinkToFit="1"/>
    </xf>
    <xf numFmtId="0" fontId="13" fillId="33" borderId="16" xfId="0" applyNumberFormat="1" applyFont="1" applyFill="1" applyBorder="1" applyAlignment="1">
      <alignment horizontal="center" shrinkToFit="1"/>
    </xf>
    <xf numFmtId="0" fontId="13" fillId="33" borderId="11" xfId="0" applyNumberFormat="1" applyFont="1" applyFill="1" applyBorder="1" applyAlignment="1">
      <alignment shrinkToFit="1"/>
    </xf>
    <xf numFmtId="0" fontId="13" fillId="33" borderId="11" xfId="0" applyNumberFormat="1" applyFont="1" applyFill="1" applyBorder="1" applyAlignment="1">
      <alignment horizontal="center" shrinkToFit="1"/>
    </xf>
    <xf numFmtId="0" fontId="14" fillId="32" borderId="0" xfId="0" applyFont="1" applyFill="1" applyBorder="1" applyAlignment="1">
      <alignment horizontal="right"/>
    </xf>
    <xf numFmtId="0" fontId="14" fillId="32" borderId="0" xfId="0" applyFont="1" applyFill="1" applyAlignment="1">
      <alignment horizontal="right" shrinkToFit="1"/>
    </xf>
    <xf numFmtId="0" fontId="14" fillId="32" borderId="0" xfId="0" applyFont="1" applyFill="1" applyAlignment="1">
      <alignment horizontal="right"/>
    </xf>
    <xf numFmtId="1" fontId="13" fillId="32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right"/>
    </xf>
    <xf numFmtId="1" fontId="22" fillId="33" borderId="12" xfId="0" applyNumberFormat="1" applyFont="1" applyFill="1" applyBorder="1" applyAlignment="1">
      <alignment horizontal="right"/>
    </xf>
    <xf numFmtId="1" fontId="22" fillId="33" borderId="13" xfId="0" applyNumberFormat="1" applyFont="1" applyFill="1" applyBorder="1" applyAlignment="1">
      <alignment/>
    </xf>
    <xf numFmtId="1" fontId="22" fillId="33" borderId="14" xfId="0" applyNumberFormat="1" applyFont="1" applyFill="1" applyBorder="1" applyAlignment="1">
      <alignment/>
    </xf>
    <xf numFmtId="1" fontId="22" fillId="33" borderId="12" xfId="0" applyNumberFormat="1" applyFont="1" applyFill="1" applyBorder="1" applyAlignment="1">
      <alignment horizontal="right" shrinkToFit="1"/>
    </xf>
    <xf numFmtId="1" fontId="40" fillId="33" borderId="13" xfId="0" applyNumberFormat="1" applyFont="1" applyFill="1" applyBorder="1" applyAlignment="1">
      <alignment shrinkToFit="1"/>
    </xf>
    <xf numFmtId="1" fontId="41" fillId="33" borderId="14" xfId="0" applyNumberFormat="1" applyFont="1" applyFill="1" applyBorder="1" applyAlignment="1">
      <alignment shrinkToFit="1"/>
    </xf>
    <xf numFmtId="1" fontId="22" fillId="33" borderId="13" xfId="0" applyNumberFormat="1" applyFont="1" applyFill="1" applyBorder="1" applyAlignment="1">
      <alignment horizontal="center"/>
    </xf>
    <xf numFmtId="1" fontId="22" fillId="33" borderId="14" xfId="0" applyNumberFormat="1" applyFont="1" applyFill="1" applyBorder="1" applyAlignment="1">
      <alignment horizontal="left"/>
    </xf>
    <xf numFmtId="1" fontId="22" fillId="33" borderId="13" xfId="0" applyNumberFormat="1" applyFont="1" applyFill="1" applyBorder="1" applyAlignment="1">
      <alignment shrinkToFit="1"/>
    </xf>
    <xf numFmtId="1" fontId="22" fillId="33" borderId="14" xfId="0" applyNumberFormat="1" applyFont="1" applyFill="1" applyBorder="1" applyAlignment="1">
      <alignment shrinkToFit="1"/>
    </xf>
    <xf numFmtId="0" fontId="22" fillId="33" borderId="12" xfId="0" applyFont="1" applyFill="1" applyBorder="1" applyAlignment="1">
      <alignment horizontal="right" shrinkToFit="1"/>
    </xf>
    <xf numFmtId="0" fontId="22" fillId="33" borderId="13" xfId="0" applyFont="1" applyFill="1" applyBorder="1" applyAlignment="1">
      <alignment shrinkToFit="1"/>
    </xf>
    <xf numFmtId="0" fontId="22" fillId="33" borderId="14" xfId="0" applyFont="1" applyFill="1" applyBorder="1" applyAlignment="1">
      <alignment shrinkToFit="1"/>
    </xf>
    <xf numFmtId="0" fontId="22" fillId="33" borderId="13" xfId="0" applyFont="1" applyFill="1" applyBorder="1" applyAlignment="1">
      <alignment horizontal="center" shrinkToFit="1"/>
    </xf>
    <xf numFmtId="0" fontId="22" fillId="33" borderId="14" xfId="0" applyFont="1" applyFill="1" applyBorder="1" applyAlignment="1">
      <alignment horizontal="left" shrinkToFit="1"/>
    </xf>
    <xf numFmtId="0" fontId="18" fillId="33" borderId="14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49" fontId="4" fillId="32" borderId="0" xfId="0" applyNumberFormat="1" applyFont="1" applyFill="1" applyBorder="1" applyAlignment="1">
      <alignment horizontal="right"/>
    </xf>
    <xf numFmtId="1" fontId="20" fillId="32" borderId="10" xfId="0" applyNumberFormat="1" applyFont="1" applyFill="1" applyBorder="1" applyAlignment="1">
      <alignment/>
    </xf>
    <xf numFmtId="1" fontId="21" fillId="32" borderId="10" xfId="0" applyNumberFormat="1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right"/>
    </xf>
    <xf numFmtId="49" fontId="5" fillId="32" borderId="0" xfId="0" applyNumberFormat="1" applyFont="1" applyFill="1" applyBorder="1" applyAlignment="1">
      <alignment horizontal="right"/>
    </xf>
    <xf numFmtId="49" fontId="5" fillId="32" borderId="0" xfId="0" applyNumberFormat="1" applyFont="1" applyFill="1" applyBorder="1" applyAlignment="1">
      <alignment horizontal="left"/>
    </xf>
    <xf numFmtId="49" fontId="14" fillId="32" borderId="0" xfId="0" applyNumberFormat="1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shrinkToFit="1"/>
    </xf>
    <xf numFmtId="0" fontId="4" fillId="32" borderId="0" xfId="0" applyFont="1" applyFill="1" applyBorder="1" applyAlignment="1">
      <alignment horizontal="center" shrinkToFit="1"/>
    </xf>
    <xf numFmtId="0" fontId="14" fillId="32" borderId="0" xfId="0" applyFont="1" applyFill="1" applyBorder="1" applyAlignment="1">
      <alignment horizontal="center" shrinkToFit="1"/>
    </xf>
    <xf numFmtId="0" fontId="5" fillId="32" borderId="0" xfId="0" applyFont="1" applyFill="1" applyBorder="1" applyAlignment="1">
      <alignment horizontal="center" shrinkToFit="1"/>
    </xf>
    <xf numFmtId="0" fontId="14" fillId="32" borderId="0" xfId="0" applyFont="1" applyFill="1" applyBorder="1" applyAlignment="1">
      <alignment horizontal="left" shrinkToFit="1"/>
    </xf>
    <xf numFmtId="0" fontId="5" fillId="32" borderId="0" xfId="0" applyFont="1" applyFill="1" applyBorder="1" applyAlignment="1">
      <alignment horizontal="left" shrinkToFit="1"/>
    </xf>
    <xf numFmtId="1" fontId="14" fillId="34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23" fillId="0" borderId="0" xfId="0" applyFont="1" applyAlignment="1">
      <alignment/>
    </xf>
    <xf numFmtId="1" fontId="13" fillId="33" borderId="10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shrinkToFit="1"/>
    </xf>
    <xf numFmtId="1" fontId="13" fillId="33" borderId="10" xfId="0" applyNumberFormat="1" applyFont="1" applyFill="1" applyBorder="1" applyAlignment="1">
      <alignment horizontal="center" shrinkToFit="1"/>
    </xf>
    <xf numFmtId="168" fontId="13" fillId="32" borderId="10" xfId="0" applyNumberFormat="1" applyFont="1" applyFill="1" applyBorder="1" applyAlignment="1">
      <alignment horizontal="center"/>
    </xf>
    <xf numFmtId="168" fontId="13" fillId="32" borderId="10" xfId="0" applyNumberFormat="1" applyFont="1" applyFill="1" applyBorder="1" applyAlignment="1">
      <alignment horizontal="left"/>
    </xf>
    <xf numFmtId="168" fontId="13" fillId="32" borderId="0" xfId="0" applyNumberFormat="1" applyFont="1" applyFill="1" applyBorder="1" applyAlignment="1">
      <alignment horizontal="left"/>
    </xf>
    <xf numFmtId="0" fontId="44" fillId="32" borderId="0" xfId="0" applyFont="1" applyFill="1" applyAlignment="1">
      <alignment/>
    </xf>
    <xf numFmtId="0" fontId="44" fillId="32" borderId="0" xfId="0" applyFont="1" applyFill="1" applyAlignment="1">
      <alignment horizontal="center"/>
    </xf>
    <xf numFmtId="49" fontId="14" fillId="34" borderId="10" xfId="0" applyNumberFormat="1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shrinkToFit="1"/>
    </xf>
    <xf numFmtId="1" fontId="13" fillId="33" borderId="10" xfId="0" applyNumberFormat="1" applyFont="1" applyFill="1" applyBorder="1" applyAlignment="1">
      <alignment/>
    </xf>
    <xf numFmtId="1" fontId="20" fillId="33" borderId="10" xfId="0" applyNumberFormat="1" applyFont="1" applyFill="1" applyBorder="1" applyAlignment="1">
      <alignment horizontal="center" shrinkToFit="1"/>
    </xf>
    <xf numFmtId="0" fontId="40" fillId="33" borderId="13" xfId="0" applyFont="1" applyFill="1" applyBorder="1" applyAlignment="1">
      <alignment shrinkToFit="1"/>
    </xf>
    <xf numFmtId="1" fontId="22" fillId="33" borderId="10" xfId="0" applyNumberFormat="1" applyFont="1" applyFill="1" applyBorder="1" applyAlignment="1">
      <alignment horizontal="center" shrinkToFit="1"/>
    </xf>
    <xf numFmtId="1" fontId="22" fillId="33" borderId="12" xfId="0" applyNumberFormat="1" applyFont="1" applyFill="1" applyBorder="1" applyAlignment="1">
      <alignment horizontal="right" shrinkToFit="1"/>
    </xf>
    <xf numFmtId="0" fontId="41" fillId="33" borderId="14" xfId="0" applyFont="1" applyFill="1" applyBorder="1" applyAlignment="1">
      <alignment shrinkToFit="1"/>
    </xf>
    <xf numFmtId="0" fontId="14" fillId="34" borderId="10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3" fillId="32" borderId="0" xfId="0" applyFont="1" applyFill="1" applyAlignment="1">
      <alignment horizontal="left"/>
    </xf>
    <xf numFmtId="0" fontId="23" fillId="32" borderId="0" xfId="0" applyFont="1" applyFill="1" applyAlignment="1">
      <alignment horizontal="right"/>
    </xf>
    <xf numFmtId="0" fontId="41" fillId="33" borderId="12" xfId="0" applyFont="1" applyFill="1" applyBorder="1" applyAlignment="1">
      <alignment horizontal="right"/>
    </xf>
    <xf numFmtId="0" fontId="14" fillId="32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37" fillId="32" borderId="0" xfId="0" applyFont="1" applyFill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23" fillId="32" borderId="0" xfId="0" applyFont="1" applyFill="1" applyBorder="1" applyAlignment="1">
      <alignment/>
    </xf>
    <xf numFmtId="0" fontId="23" fillId="32" borderId="0" xfId="0" applyFont="1" applyFill="1" applyBorder="1" applyAlignment="1">
      <alignment horizontal="right"/>
    </xf>
    <xf numFmtId="0" fontId="23" fillId="32" borderId="0" xfId="0" applyFont="1" applyFill="1" applyBorder="1" applyAlignment="1">
      <alignment horizontal="left"/>
    </xf>
    <xf numFmtId="0" fontId="23" fillId="32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14" fillId="34" borderId="10" xfId="0" applyFont="1" applyFill="1" applyBorder="1" applyAlignment="1">
      <alignment horizontal="right"/>
    </xf>
    <xf numFmtId="0" fontId="41" fillId="33" borderId="14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13" fillId="32" borderId="0" xfId="0" applyFont="1" applyFill="1" applyBorder="1" applyAlignment="1">
      <alignment shrinkToFit="1"/>
    </xf>
    <xf numFmtId="0" fontId="13" fillId="32" borderId="0" xfId="0" applyFont="1" applyFill="1" applyBorder="1" applyAlignment="1">
      <alignment horizontal="left" shrinkToFit="1"/>
    </xf>
    <xf numFmtId="0" fontId="20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 shrinkToFit="1"/>
    </xf>
    <xf numFmtId="0" fontId="4" fillId="32" borderId="0" xfId="0" applyFont="1" applyFill="1" applyBorder="1" applyAlignment="1">
      <alignment horizontal="left" shrinkToFit="1"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left"/>
    </xf>
    <xf numFmtId="0" fontId="48" fillId="32" borderId="0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right"/>
    </xf>
    <xf numFmtId="0" fontId="41" fillId="33" borderId="12" xfId="0" applyFont="1" applyFill="1" applyBorder="1" applyAlignment="1">
      <alignment horizontal="right"/>
    </xf>
    <xf numFmtId="0" fontId="14" fillId="33" borderId="14" xfId="0" applyFont="1" applyFill="1" applyBorder="1" applyAlignment="1">
      <alignment horizontal="left"/>
    </xf>
    <xf numFmtId="0" fontId="41" fillId="33" borderId="14" xfId="0" applyFont="1" applyFill="1" applyBorder="1" applyAlignment="1">
      <alignment horizontal="left"/>
    </xf>
    <xf numFmtId="0" fontId="25" fillId="32" borderId="0" xfId="0" applyFont="1" applyFill="1" applyBorder="1" applyAlignment="1">
      <alignment horizontal="center"/>
    </xf>
    <xf numFmtId="20" fontId="13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1" fontId="14" fillId="33" borderId="10" xfId="0" applyNumberFormat="1" applyFont="1" applyFill="1" applyBorder="1" applyAlignment="1">
      <alignment horizontal="center" shrinkToFit="1"/>
    </xf>
    <xf numFmtId="0" fontId="5" fillId="32" borderId="0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13" fillId="32" borderId="0" xfId="0" applyFont="1" applyFill="1" applyBorder="1" applyAlignment="1">
      <alignment horizontal="center" wrapText="1"/>
    </xf>
    <xf numFmtId="0" fontId="46" fillId="32" borderId="0" xfId="0" applyFont="1" applyFill="1" applyAlignment="1">
      <alignment horizontal="center"/>
    </xf>
    <xf numFmtId="0" fontId="20" fillId="33" borderId="14" xfId="0" applyFont="1" applyFill="1" applyBorder="1" applyAlignment="1">
      <alignment horizontal="center" shrinkToFit="1"/>
    </xf>
    <xf numFmtId="1" fontId="14" fillId="33" borderId="10" xfId="0" applyNumberFormat="1" applyFont="1" applyFill="1" applyBorder="1" applyAlignment="1">
      <alignment horizontal="center"/>
    </xf>
    <xf numFmtId="1" fontId="13" fillId="32" borderId="0" xfId="0" applyNumberFormat="1" applyFont="1" applyFill="1" applyAlignment="1">
      <alignment horizontal="center"/>
    </xf>
    <xf numFmtId="1" fontId="13" fillId="32" borderId="0" xfId="0" applyNumberFormat="1" applyFont="1" applyFill="1" applyAlignment="1">
      <alignment horizontal="right"/>
    </xf>
    <xf numFmtId="1" fontId="13" fillId="32" borderId="0" xfId="0" applyNumberFormat="1" applyFont="1" applyFill="1" applyAlignment="1">
      <alignment horizontal="left"/>
    </xf>
    <xf numFmtId="1" fontId="13" fillId="32" borderId="0" xfId="0" applyNumberFormat="1" applyFont="1" applyFill="1" applyAlignment="1">
      <alignment/>
    </xf>
    <xf numFmtId="1" fontId="6" fillId="32" borderId="0" xfId="0" applyNumberFormat="1" applyFont="1" applyFill="1" applyAlignment="1">
      <alignment horizontal="right"/>
    </xf>
    <xf numFmtId="1" fontId="6" fillId="32" borderId="0" xfId="0" applyNumberFormat="1" applyFont="1" applyFill="1" applyAlignment="1">
      <alignment horizontal="center"/>
    </xf>
    <xf numFmtId="1" fontId="6" fillId="32" borderId="0" xfId="0" applyNumberFormat="1" applyFont="1" applyFill="1" applyAlignment="1">
      <alignment horizontal="left"/>
    </xf>
    <xf numFmtId="1" fontId="14" fillId="34" borderId="10" xfId="0" applyNumberFormat="1" applyFont="1" applyFill="1" applyBorder="1" applyAlignment="1">
      <alignment/>
    </xf>
    <xf numFmtId="1" fontId="14" fillId="34" borderId="10" xfId="0" applyNumberFormat="1" applyFont="1" applyFill="1" applyBorder="1" applyAlignment="1">
      <alignment horizontal="left"/>
    </xf>
    <xf numFmtId="1" fontId="14" fillId="34" borderId="10" xfId="0" applyNumberFormat="1" applyFont="1" applyFill="1" applyBorder="1" applyAlignment="1">
      <alignment horizontal="right"/>
    </xf>
    <xf numFmtId="0" fontId="13" fillId="32" borderId="11" xfId="0" applyFont="1" applyFill="1" applyBorder="1" applyAlignment="1">
      <alignment horizontal="center" shrinkToFit="1"/>
    </xf>
    <xf numFmtId="1" fontId="13" fillId="32" borderId="10" xfId="0" applyNumberFormat="1" applyFont="1" applyFill="1" applyBorder="1" applyAlignment="1">
      <alignment shrinkToFit="1"/>
    </xf>
    <xf numFmtId="1" fontId="13" fillId="32" borderId="10" xfId="0" applyNumberFormat="1" applyFont="1" applyFill="1" applyBorder="1" applyAlignment="1">
      <alignment horizontal="center" shrinkToFit="1"/>
    </xf>
    <xf numFmtId="0" fontId="17" fillId="32" borderId="0" xfId="0" applyFont="1" applyFill="1" applyAlignment="1">
      <alignment shrinkToFit="1"/>
    </xf>
    <xf numFmtId="1" fontId="14" fillId="32" borderId="10" xfId="0" applyNumberFormat="1" applyFont="1" applyFill="1" applyBorder="1" applyAlignment="1">
      <alignment horizontal="center" shrinkToFit="1"/>
    </xf>
    <xf numFmtId="0" fontId="21" fillId="32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32" borderId="0" xfId="0" applyFont="1" applyFill="1" applyAlignment="1">
      <alignment/>
    </xf>
    <xf numFmtId="0" fontId="20" fillId="34" borderId="14" xfId="0" applyFont="1" applyFill="1" applyBorder="1" applyAlignment="1">
      <alignment horizontal="center" shrinkToFit="1"/>
    </xf>
    <xf numFmtId="1" fontId="20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right"/>
    </xf>
    <xf numFmtId="0" fontId="21" fillId="32" borderId="0" xfId="0" applyFont="1" applyFill="1" applyAlignment="1">
      <alignment horizontal="center"/>
    </xf>
    <xf numFmtId="0" fontId="21" fillId="32" borderId="0" xfId="0" applyFont="1" applyFill="1" applyAlignment="1">
      <alignment horizontal="left"/>
    </xf>
    <xf numFmtId="0" fontId="50" fillId="32" borderId="0" xfId="0" applyFont="1" applyFill="1" applyAlignment="1">
      <alignment horizontal="right"/>
    </xf>
    <xf numFmtId="0" fontId="30" fillId="32" borderId="0" xfId="0" applyFont="1" applyFill="1" applyAlignment="1">
      <alignment horizontal="center"/>
    </xf>
    <xf numFmtId="0" fontId="50" fillId="32" borderId="0" xfId="0" applyFont="1" applyFill="1" applyAlignment="1">
      <alignment horizontal="left"/>
    </xf>
    <xf numFmtId="0" fontId="21" fillId="32" borderId="0" xfId="0" applyFont="1" applyFill="1" applyBorder="1" applyAlignment="1">
      <alignment shrinkToFit="1"/>
    </xf>
    <xf numFmtId="49" fontId="21" fillId="32" borderId="0" xfId="0" applyNumberFormat="1" applyFont="1" applyFill="1" applyBorder="1" applyAlignment="1">
      <alignment horizontal="center" shrinkToFit="1"/>
    </xf>
    <xf numFmtId="49" fontId="21" fillId="32" borderId="0" xfId="0" applyNumberFormat="1" applyFont="1" applyFill="1" applyBorder="1" applyAlignment="1">
      <alignment horizontal="left" shrinkToFit="1"/>
    </xf>
    <xf numFmtId="49" fontId="21" fillId="32" borderId="0" xfId="0" applyNumberFormat="1" applyFont="1" applyFill="1" applyBorder="1" applyAlignment="1">
      <alignment horizontal="right" shrinkToFit="1"/>
    </xf>
    <xf numFmtId="0" fontId="46" fillId="32" borderId="0" xfId="0" applyFont="1" applyFill="1" applyAlignment="1">
      <alignment/>
    </xf>
    <xf numFmtId="0" fontId="52" fillId="32" borderId="0" xfId="0" applyFont="1" applyFill="1" applyAlignment="1">
      <alignment/>
    </xf>
    <xf numFmtId="0" fontId="52" fillId="32" borderId="0" xfId="0" applyFont="1" applyFill="1" applyAlignment="1">
      <alignment horizontal="left"/>
    </xf>
    <xf numFmtId="0" fontId="14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21" fillId="32" borderId="12" xfId="0" applyFont="1" applyFill="1" applyBorder="1" applyAlignment="1">
      <alignment horizontal="left"/>
    </xf>
    <xf numFmtId="0" fontId="38" fillId="32" borderId="13" xfId="0" applyFont="1" applyFill="1" applyBorder="1" applyAlignment="1">
      <alignment horizontal="left"/>
    </xf>
    <xf numFmtId="0" fontId="38" fillId="32" borderId="14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13" fillId="32" borderId="12" xfId="0" applyFont="1" applyFill="1" applyBorder="1" applyAlignment="1">
      <alignment horizontal="left"/>
    </xf>
    <xf numFmtId="0" fontId="13" fillId="32" borderId="13" xfId="0" applyFont="1" applyFill="1" applyBorder="1" applyAlignment="1">
      <alignment horizontal="left"/>
    </xf>
    <xf numFmtId="0" fontId="13" fillId="32" borderId="14" xfId="0" applyFont="1" applyFill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3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1" fontId="20" fillId="33" borderId="15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" fontId="21" fillId="33" borderId="15" xfId="0" applyNumberFormat="1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13" fillId="34" borderId="12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1" fontId="13" fillId="33" borderId="12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39" fillId="32" borderId="13" xfId="0" applyFont="1" applyFill="1" applyBorder="1" applyAlignment="1">
      <alignment horizontal="left"/>
    </xf>
    <xf numFmtId="0" fontId="39" fillId="32" borderId="14" xfId="0" applyFont="1" applyFill="1" applyBorder="1" applyAlignment="1">
      <alignment horizontal="left"/>
    </xf>
    <xf numFmtId="0" fontId="21" fillId="32" borderId="12" xfId="0" applyFont="1" applyFill="1" applyBorder="1" applyAlignment="1">
      <alignment horizontal="left"/>
    </xf>
    <xf numFmtId="0" fontId="38" fillId="32" borderId="13" xfId="0" applyFont="1" applyFill="1" applyBorder="1" applyAlignment="1">
      <alignment horizontal="left"/>
    </xf>
    <xf numFmtId="0" fontId="38" fillId="32" borderId="14" xfId="0" applyFont="1" applyFill="1" applyBorder="1" applyAlignment="1">
      <alignment horizontal="left"/>
    </xf>
    <xf numFmtId="1" fontId="13" fillId="33" borderId="15" xfId="0" applyNumberFormat="1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8" fillId="33" borderId="13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9" fillId="32" borderId="0" xfId="0" applyFont="1" applyFill="1" applyAlignment="1">
      <alignment/>
    </xf>
    <xf numFmtId="0" fontId="0" fillId="0" borderId="0" xfId="0" applyAlignment="1">
      <alignment/>
    </xf>
    <xf numFmtId="0" fontId="13" fillId="33" borderId="15" xfId="0" applyNumberFormat="1" applyFont="1" applyFill="1" applyBorder="1" applyAlignment="1">
      <alignment/>
    </xf>
    <xf numFmtId="0" fontId="13" fillId="33" borderId="16" xfId="0" applyNumberFormat="1" applyFont="1" applyFill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1" fontId="13" fillId="33" borderId="15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0" fontId="10" fillId="32" borderId="0" xfId="0" applyFont="1" applyFill="1" applyAlignment="1">
      <alignment/>
    </xf>
    <xf numFmtId="1" fontId="13" fillId="33" borderId="12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51" fillId="32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1" fontId="13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1" fontId="13" fillId="33" borderId="13" xfId="0" applyNumberFormat="1" applyFont="1" applyFill="1" applyBorder="1" applyAlignment="1">
      <alignment horizontal="center"/>
    </xf>
    <xf numFmtId="1" fontId="13" fillId="33" borderId="14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0" fontId="51" fillId="32" borderId="0" xfId="0" applyFont="1" applyFill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70" fillId="32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left"/>
    </xf>
    <xf numFmtId="49" fontId="15" fillId="32" borderId="18" xfId="0" applyNumberFormat="1" applyFont="1" applyFill="1" applyBorder="1" applyAlignment="1">
      <alignment horizontal="center"/>
    </xf>
    <xf numFmtId="0" fontId="20" fillId="32" borderId="12" xfId="0" applyFont="1" applyFill="1" applyBorder="1" applyAlignment="1">
      <alignment horizontal="left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276225</xdr:colOff>
      <xdr:row>3</xdr:row>
      <xdr:rowOff>95250</xdr:rowOff>
    </xdr:to>
    <xdr:pic>
      <xdr:nvPicPr>
        <xdr:cNvPr id="1" name="Picture 3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66675</xdr:rowOff>
    </xdr:from>
    <xdr:to>
      <xdr:col>12</xdr:col>
      <xdr:colOff>485775</xdr:colOff>
      <xdr:row>3</xdr:row>
      <xdr:rowOff>142875</xdr:rowOff>
    </xdr:to>
    <xdr:pic>
      <xdr:nvPicPr>
        <xdr:cNvPr id="2" name="Picture 16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667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95250</xdr:colOff>
      <xdr:row>58</xdr:row>
      <xdr:rowOff>114300</xdr:rowOff>
    </xdr:to>
    <xdr:pic>
      <xdr:nvPicPr>
        <xdr:cNvPr id="3" name="Picture 3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582275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54</xdr:row>
      <xdr:rowOff>66675</xdr:rowOff>
    </xdr:from>
    <xdr:to>
      <xdr:col>12</xdr:col>
      <xdr:colOff>485775</xdr:colOff>
      <xdr:row>58</xdr:row>
      <xdr:rowOff>28575</xdr:rowOff>
    </xdr:to>
    <xdr:pic>
      <xdr:nvPicPr>
        <xdr:cNvPr id="4" name="Picture 16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458450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95250</xdr:colOff>
      <xdr:row>112</xdr:row>
      <xdr:rowOff>114300</xdr:rowOff>
    </xdr:to>
    <xdr:pic>
      <xdr:nvPicPr>
        <xdr:cNvPr id="5" name="Picture 3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85975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36"/>
  <sheetViews>
    <sheetView tabSelected="1" zoomScale="86" zoomScaleNormal="86" zoomScalePageLayoutView="0" workbookViewId="0" topLeftCell="A35">
      <selection activeCell="A55" sqref="A55"/>
    </sheetView>
  </sheetViews>
  <sheetFormatPr defaultColWidth="9.140625" defaultRowHeight="15" customHeight="1"/>
  <cols>
    <col min="1" max="1" width="4.8515625" style="6" customWidth="1"/>
    <col min="2" max="2" width="5.7109375" style="137" customWidth="1"/>
    <col min="3" max="3" width="6.00390625" style="138" customWidth="1"/>
    <col min="4" max="4" width="2.7109375" style="4" customWidth="1"/>
    <col min="5" max="5" width="26.7109375" style="5" customWidth="1"/>
    <col min="6" max="6" width="2.7109375" style="4" customWidth="1"/>
    <col min="7" max="7" width="26.7109375" style="5" customWidth="1"/>
    <col min="8" max="8" width="3.00390625" style="283" customWidth="1"/>
    <col min="9" max="9" width="1.1484375" style="284" customWidth="1"/>
    <col min="10" max="10" width="3.140625" style="285" customWidth="1"/>
    <col min="11" max="11" width="5.7109375" style="3" customWidth="1"/>
    <col min="12" max="12" width="2.7109375" style="7" customWidth="1"/>
    <col min="13" max="13" width="26.7109375" style="5" customWidth="1"/>
    <col min="14" max="14" width="2.7109375" style="37" customWidth="1"/>
    <col min="15" max="15" width="1.28515625" style="7" customWidth="1"/>
    <col min="16" max="16" width="2.7109375" style="149" customWidth="1"/>
    <col min="17" max="17" width="2.7109375" style="37" customWidth="1"/>
    <col min="18" max="18" width="1.1484375" style="5" customWidth="1"/>
    <col min="19" max="19" width="2.7109375" style="149" customWidth="1"/>
    <col min="20" max="20" width="2.7109375" style="37" customWidth="1"/>
    <col min="21" max="21" width="1.1484375" style="5" customWidth="1"/>
    <col min="22" max="22" width="2.7109375" style="149" customWidth="1"/>
    <col min="23" max="23" width="2.7109375" style="37" customWidth="1"/>
    <col min="24" max="24" width="1.1484375" style="5" customWidth="1"/>
    <col min="25" max="25" width="2.7109375" style="149" customWidth="1"/>
    <col min="26" max="26" width="2.7109375" style="37" customWidth="1"/>
    <col min="27" max="27" width="1.1484375" style="5" customWidth="1"/>
    <col min="28" max="28" width="2.7109375" style="149" customWidth="1"/>
    <col min="29" max="29" width="1.1484375" style="5" customWidth="1"/>
    <col min="30" max="30" width="2.7109375" style="5" customWidth="1"/>
    <col min="31" max="31" width="1.1484375" style="5" customWidth="1"/>
    <col min="32" max="32" width="2.7109375" style="149" customWidth="1"/>
    <col min="33" max="33" width="1.1484375" style="5" customWidth="1"/>
    <col min="34" max="34" width="3.7109375" style="37" customWidth="1"/>
    <col min="35" max="35" width="1.1484375" style="5" customWidth="1"/>
    <col min="36" max="36" width="4.140625" style="5" customWidth="1"/>
    <col min="37" max="37" width="1.1484375" style="5" customWidth="1"/>
    <col min="38" max="38" width="5.57421875" style="5" customWidth="1"/>
    <col min="39" max="39" width="8.421875" style="5" customWidth="1"/>
    <col min="40" max="40" width="2.7109375" style="5" customWidth="1"/>
    <col min="41" max="41" width="26.7109375" style="5" customWidth="1"/>
    <col min="42" max="42" width="2.7109375" style="5" customWidth="1"/>
    <col min="43" max="43" width="1.1484375" style="5" customWidth="1"/>
    <col min="44" max="45" width="2.7109375" style="5" customWidth="1"/>
    <col min="46" max="46" width="1.1484375" style="5" customWidth="1"/>
    <col min="47" max="48" width="2.7109375" style="5" customWidth="1"/>
    <col min="49" max="49" width="1.1484375" style="5" customWidth="1"/>
    <col min="50" max="51" width="2.7109375" style="5" customWidth="1"/>
    <col min="52" max="52" width="1.1484375" style="35" customWidth="1"/>
    <col min="53" max="54" width="2.7109375" style="5" customWidth="1"/>
    <col min="55" max="55" width="1.1484375" style="5" customWidth="1"/>
    <col min="56" max="56" width="2.7109375" style="5" customWidth="1"/>
    <col min="57" max="57" width="1.1484375" style="5" customWidth="1"/>
    <col min="58" max="58" width="2.7109375" style="5" customWidth="1"/>
    <col min="59" max="59" width="1.1484375" style="5" customWidth="1"/>
    <col min="60" max="60" width="2.7109375" style="5" customWidth="1"/>
    <col min="61" max="61" width="1.1484375" style="5" customWidth="1"/>
    <col min="62" max="62" width="2.7109375" style="5" customWidth="1"/>
    <col min="63" max="63" width="1.1484375" style="5" customWidth="1"/>
    <col min="64" max="64" width="4.00390625" style="5" customWidth="1"/>
    <col min="65" max="65" width="1.1484375" style="5" customWidth="1"/>
    <col min="66" max="66" width="5.140625" style="5" customWidth="1"/>
    <col min="67" max="67" width="5.28125" style="5" customWidth="1"/>
    <col min="68" max="123" width="2.7109375" style="5" customWidth="1"/>
    <col min="124" max="128" width="9.140625" style="5" customWidth="1"/>
    <col min="129" max="134" width="9.140625" style="188" customWidth="1"/>
    <col min="135" max="16384" width="9.140625" style="5" customWidth="1"/>
  </cols>
  <sheetData>
    <row r="1" spans="1:134" s="8" customFormat="1" ht="21" customHeight="1">
      <c r="A1" s="409"/>
      <c r="B1" s="410"/>
      <c r="C1" s="414" t="s">
        <v>66</v>
      </c>
      <c r="D1" s="415"/>
      <c r="E1" s="415"/>
      <c r="F1" s="415"/>
      <c r="G1" s="415"/>
      <c r="H1" s="417"/>
      <c r="I1" s="417"/>
      <c r="J1" s="417"/>
      <c r="K1" s="10"/>
      <c r="L1" s="9"/>
      <c r="M1" s="414" t="s">
        <v>66</v>
      </c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Z1" s="12"/>
      <c r="DY1" s="187"/>
      <c r="DZ1" s="187"/>
      <c r="EA1" s="187"/>
      <c r="EB1" s="187"/>
      <c r="EC1" s="187"/>
      <c r="ED1" s="187"/>
    </row>
    <row r="2" spans="1:52" s="8" customFormat="1" ht="15" customHeight="1">
      <c r="A2" s="410"/>
      <c r="B2" s="410"/>
      <c r="C2" s="416"/>
      <c r="D2" s="416"/>
      <c r="E2" s="416"/>
      <c r="F2" s="416"/>
      <c r="G2" s="416"/>
      <c r="H2" s="417"/>
      <c r="I2" s="417"/>
      <c r="J2" s="417"/>
      <c r="K2" s="10"/>
      <c r="L2" s="9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Z2" s="12"/>
    </row>
    <row r="3" spans="1:134" s="8" customFormat="1" ht="15" customHeight="1">
      <c r="A3" s="410"/>
      <c r="B3" s="410"/>
      <c r="C3" s="416"/>
      <c r="D3" s="416"/>
      <c r="E3" s="416"/>
      <c r="F3" s="416"/>
      <c r="G3" s="416"/>
      <c r="H3" s="417"/>
      <c r="I3" s="417"/>
      <c r="J3" s="417"/>
      <c r="K3" s="10"/>
      <c r="L3" s="9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Z3" s="12"/>
      <c r="DY3" s="190" t="s">
        <v>28</v>
      </c>
      <c r="DZ3" s="189"/>
      <c r="EA3" s="189"/>
      <c r="EB3" s="189"/>
      <c r="EC3" s="189"/>
      <c r="ED3" s="189"/>
    </row>
    <row r="4" spans="1:134" s="8" customFormat="1" ht="15" customHeight="1">
      <c r="A4" s="11"/>
      <c r="B4" s="130"/>
      <c r="C4" s="133"/>
      <c r="D4" s="9"/>
      <c r="F4" s="9"/>
      <c r="H4" s="280"/>
      <c r="I4" s="279"/>
      <c r="J4" s="281"/>
      <c r="K4" s="10"/>
      <c r="L4" s="9"/>
      <c r="M4" s="11"/>
      <c r="N4" s="130"/>
      <c r="O4" s="133"/>
      <c r="P4" s="9"/>
      <c r="R4" s="9"/>
      <c r="T4" s="39"/>
      <c r="U4" s="38"/>
      <c r="V4" s="40"/>
      <c r="W4" s="36"/>
      <c r="Y4" s="147"/>
      <c r="Z4" s="36"/>
      <c r="AB4" s="147"/>
      <c r="AF4" s="147"/>
      <c r="AH4" s="36"/>
      <c r="AZ4" s="12"/>
      <c r="DY4" s="189"/>
      <c r="DZ4" s="189"/>
      <c r="EA4" s="189"/>
      <c r="EB4" s="189"/>
      <c r="EC4" s="189"/>
      <c r="ED4" s="189"/>
    </row>
    <row r="5" spans="1:134" s="8" customFormat="1" ht="15" customHeight="1">
      <c r="A5" s="11"/>
      <c r="B5" s="130"/>
      <c r="C5" s="133"/>
      <c r="G5" s="311" t="s">
        <v>67</v>
      </c>
      <c r="H5" s="280"/>
      <c r="I5" s="279"/>
      <c r="J5" s="281"/>
      <c r="K5" s="10"/>
      <c r="L5" s="9"/>
      <c r="M5" s="11"/>
      <c r="N5" s="130"/>
      <c r="O5" s="133"/>
      <c r="T5" s="39"/>
      <c r="U5" s="38"/>
      <c r="V5" s="40"/>
      <c r="W5" s="36"/>
      <c r="Y5" s="147"/>
      <c r="Z5" s="36"/>
      <c r="AB5" s="147"/>
      <c r="AF5" s="147"/>
      <c r="AH5" s="36"/>
      <c r="AN5" s="9"/>
      <c r="AO5" s="13" t="s">
        <v>19</v>
      </c>
      <c r="AQ5" s="9"/>
      <c r="AZ5" s="12"/>
      <c r="BJ5" s="36"/>
      <c r="DY5" s="189"/>
      <c r="DZ5" s="189"/>
      <c r="EA5" s="189"/>
      <c r="EB5" s="189"/>
      <c r="EC5" s="189"/>
      <c r="ED5" s="189"/>
    </row>
    <row r="6" spans="1:134" s="8" customFormat="1" ht="17.25" customHeight="1">
      <c r="A6" s="418"/>
      <c r="B6" s="400"/>
      <c r="C6" s="400"/>
      <c r="D6" s="400"/>
      <c r="E6" s="400"/>
      <c r="F6" s="400"/>
      <c r="G6" s="400"/>
      <c r="H6" s="280"/>
      <c r="I6" s="279"/>
      <c r="J6" s="281"/>
      <c r="K6" s="10"/>
      <c r="L6" s="9"/>
      <c r="M6" s="312" t="s">
        <v>67</v>
      </c>
      <c r="N6" s="130"/>
      <c r="O6" s="133"/>
      <c r="T6" s="39"/>
      <c r="U6" s="38"/>
      <c r="V6" s="40"/>
      <c r="W6" s="36"/>
      <c r="Y6" s="147"/>
      <c r="Z6" s="36"/>
      <c r="AB6" s="147"/>
      <c r="AF6" s="147"/>
      <c r="AH6" s="36"/>
      <c r="AN6" s="9"/>
      <c r="AO6" s="13"/>
      <c r="AQ6" s="9"/>
      <c r="AZ6" s="12"/>
      <c r="BJ6" s="36"/>
      <c r="DY6" s="189"/>
      <c r="DZ6" s="189"/>
      <c r="EA6" s="189"/>
      <c r="EB6" s="189"/>
      <c r="EC6" s="189"/>
      <c r="ED6" s="189"/>
    </row>
    <row r="7" spans="1:134" s="8" customFormat="1" ht="15" customHeight="1" thickBot="1">
      <c r="A7" s="113"/>
      <c r="B7" s="50"/>
      <c r="C7" s="50"/>
      <c r="D7" s="50"/>
      <c r="E7" s="50"/>
      <c r="F7" s="50"/>
      <c r="G7" s="50"/>
      <c r="H7" s="63"/>
      <c r="I7" s="63"/>
      <c r="J7" s="63"/>
      <c r="K7" s="50"/>
      <c r="L7" s="50"/>
      <c r="M7" s="13"/>
      <c r="N7" s="36"/>
      <c r="O7" s="9"/>
      <c r="P7" s="147"/>
      <c r="Q7" s="399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F7" s="147"/>
      <c r="AH7" s="36"/>
      <c r="AN7" s="9"/>
      <c r="AQ7" s="9"/>
      <c r="AZ7" s="12"/>
      <c r="BJ7" s="36"/>
      <c r="DY7" s="187"/>
      <c r="DZ7" s="187"/>
      <c r="EA7" s="187"/>
      <c r="EB7" s="187"/>
      <c r="EC7" s="187"/>
      <c r="ED7" s="187"/>
    </row>
    <row r="8" spans="1:133" s="110" customFormat="1" ht="15" customHeight="1" thickBot="1" thickTop="1">
      <c r="A8" s="139" t="s">
        <v>16</v>
      </c>
      <c r="B8" s="140" t="s">
        <v>10</v>
      </c>
      <c r="C8" s="143" t="s">
        <v>30</v>
      </c>
      <c r="D8" s="116" t="s">
        <v>15</v>
      </c>
      <c r="E8" s="116" t="s">
        <v>4</v>
      </c>
      <c r="F8" s="116" t="s">
        <v>15</v>
      </c>
      <c r="G8" s="79" t="s">
        <v>4</v>
      </c>
      <c r="H8" s="381" t="s">
        <v>5</v>
      </c>
      <c r="I8" s="427"/>
      <c r="J8" s="428"/>
      <c r="K8" s="122"/>
      <c r="L8" s="47" t="s">
        <v>15</v>
      </c>
      <c r="M8" s="47" t="s">
        <v>0</v>
      </c>
      <c r="N8" s="381">
        <f>L9</f>
        <v>1</v>
      </c>
      <c r="O8" s="419"/>
      <c r="P8" s="420"/>
      <c r="Q8" s="381">
        <f>L10</f>
        <v>2</v>
      </c>
      <c r="R8" s="419"/>
      <c r="S8" s="420"/>
      <c r="T8" s="381">
        <f>L11</f>
        <v>3</v>
      </c>
      <c r="U8" s="419"/>
      <c r="V8" s="420"/>
      <c r="W8" s="381">
        <f>L12</f>
        <v>4</v>
      </c>
      <c r="X8" s="419"/>
      <c r="Y8" s="420"/>
      <c r="Z8" s="381">
        <f>L13</f>
        <v>5</v>
      </c>
      <c r="AA8" s="419"/>
      <c r="AB8" s="420"/>
      <c r="AC8" s="381" t="s">
        <v>21</v>
      </c>
      <c r="AD8" s="434"/>
      <c r="AE8" s="434"/>
      <c r="AF8" s="434"/>
      <c r="AG8" s="434"/>
      <c r="AH8" s="435"/>
      <c r="AI8" s="381" t="s">
        <v>17</v>
      </c>
      <c r="AJ8" s="419"/>
      <c r="AK8" s="420"/>
      <c r="AL8" s="42" t="s">
        <v>18</v>
      </c>
      <c r="AM8" s="14"/>
      <c r="AN8" s="64" t="str">
        <f>L8</f>
        <v>Nr</v>
      </c>
      <c r="AO8" s="64" t="str">
        <f>M8</f>
        <v>Grupp 1</v>
      </c>
      <c r="AP8" s="342">
        <f>N8</f>
        <v>1</v>
      </c>
      <c r="AQ8" s="429"/>
      <c r="AR8" s="430"/>
      <c r="AS8" s="342">
        <f>Q8</f>
        <v>2</v>
      </c>
      <c r="AT8" s="429"/>
      <c r="AU8" s="430"/>
      <c r="AV8" s="342">
        <f>T8</f>
        <v>3</v>
      </c>
      <c r="AW8" s="429"/>
      <c r="AX8" s="430"/>
      <c r="AY8" s="342">
        <f>W8</f>
        <v>4</v>
      </c>
      <c r="AZ8" s="429"/>
      <c r="BA8" s="430"/>
      <c r="BB8" s="342">
        <f>Z8</f>
        <v>5</v>
      </c>
      <c r="BC8" s="429"/>
      <c r="BD8" s="430"/>
      <c r="BE8" s="342" t="str">
        <f>AC8</f>
        <v>Målskillnad</v>
      </c>
      <c r="BF8" s="441"/>
      <c r="BG8" s="441"/>
      <c r="BH8" s="441"/>
      <c r="BI8" s="441"/>
      <c r="BJ8" s="442"/>
      <c r="BK8" s="342" t="str">
        <f>AI8</f>
        <v>Poäng</v>
      </c>
      <c r="BL8" s="429"/>
      <c r="BM8" s="430"/>
      <c r="BN8" s="55" t="str">
        <f aca="true" t="shared" si="0" ref="BN8:BN13">AL8</f>
        <v>Plac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 t="s">
        <v>23</v>
      </c>
      <c r="DZ8" s="110" t="s">
        <v>24</v>
      </c>
      <c r="EA8" s="110" t="s">
        <v>25</v>
      </c>
      <c r="EB8" s="110" t="s">
        <v>26</v>
      </c>
      <c r="EC8" s="110" t="s">
        <v>27</v>
      </c>
    </row>
    <row r="9" spans="1:133" s="110" customFormat="1" ht="15" customHeight="1" thickBot="1" thickTop="1">
      <c r="A9" s="222" t="s">
        <v>12</v>
      </c>
      <c r="B9" s="141">
        <v>75</v>
      </c>
      <c r="C9" s="127" t="s">
        <v>6</v>
      </c>
      <c r="D9" s="117">
        <f>L9</f>
        <v>1</v>
      </c>
      <c r="E9" s="118" t="str">
        <f>M9</f>
        <v>Gerdskens BK Gul</v>
      </c>
      <c r="F9" s="117">
        <f>L10</f>
        <v>2</v>
      </c>
      <c r="G9" s="119" t="str">
        <f>M10</f>
        <v>Lerums IS Lila</v>
      </c>
      <c r="H9" s="169" t="s">
        <v>20</v>
      </c>
      <c r="I9" s="42" t="s">
        <v>20</v>
      </c>
      <c r="J9" s="213" t="s">
        <v>20</v>
      </c>
      <c r="K9" s="122"/>
      <c r="L9" s="20">
        <v>1</v>
      </c>
      <c r="M9" s="29" t="s">
        <v>102</v>
      </c>
      <c r="N9" s="239" t="s">
        <v>20</v>
      </c>
      <c r="O9" s="235"/>
      <c r="P9" s="252" t="s">
        <v>20</v>
      </c>
      <c r="Q9" s="251" t="str">
        <f>H9</f>
        <v>-</v>
      </c>
      <c r="R9" s="241" t="s">
        <v>20</v>
      </c>
      <c r="S9" s="86" t="str">
        <f>J9</f>
        <v>-</v>
      </c>
      <c r="T9" s="251" t="str">
        <f>H16</f>
        <v>-</v>
      </c>
      <c r="U9" s="241" t="s">
        <v>20</v>
      </c>
      <c r="V9" s="86" t="str">
        <f>J16</f>
        <v>-</v>
      </c>
      <c r="W9" s="251" t="str">
        <f>J23</f>
        <v>-</v>
      </c>
      <c r="X9" s="241" t="s">
        <v>20</v>
      </c>
      <c r="Y9" s="86" t="str">
        <f>H23</f>
        <v>-</v>
      </c>
      <c r="Z9" s="251" t="str">
        <f>J11</f>
        <v>-</v>
      </c>
      <c r="AA9" s="241" t="s">
        <v>20</v>
      </c>
      <c r="AB9" s="86" t="str">
        <f>H11</f>
        <v>-</v>
      </c>
      <c r="AC9" s="332"/>
      <c r="AD9" s="234">
        <f>SUM(Q9,T9,W9,Z9)</f>
        <v>0</v>
      </c>
      <c r="AE9" s="241" t="s">
        <v>20</v>
      </c>
      <c r="AF9" s="86">
        <f>SUM(S9,V9,Y9,AB9)</f>
        <v>0</v>
      </c>
      <c r="AG9" s="332"/>
      <c r="AH9" s="234">
        <f>AD9-AF9</f>
        <v>0</v>
      </c>
      <c r="AI9" s="332"/>
      <c r="AJ9" s="88">
        <f>SUM(DY9:EC9)</f>
        <v>0</v>
      </c>
      <c r="AK9" s="332"/>
      <c r="AL9" s="106"/>
      <c r="AM9" s="14"/>
      <c r="AN9" s="29">
        <f aca="true" t="shared" si="1" ref="AN9:BC13">L9</f>
        <v>1</v>
      </c>
      <c r="AO9" s="112" t="str">
        <f t="shared" si="1"/>
        <v>Gerdskens BK Gul</v>
      </c>
      <c r="AP9" s="266" t="str">
        <f t="shared" si="1"/>
        <v>-</v>
      </c>
      <c r="AQ9" s="253">
        <f t="shared" si="1"/>
        <v>0</v>
      </c>
      <c r="AR9" s="268" t="str">
        <f t="shared" si="1"/>
        <v>-</v>
      </c>
      <c r="AS9" s="245" t="str">
        <f t="shared" si="1"/>
        <v>-</v>
      </c>
      <c r="AT9" s="244" t="str">
        <f t="shared" si="1"/>
        <v>-</v>
      </c>
      <c r="AU9" s="27" t="str">
        <f t="shared" si="1"/>
        <v>-</v>
      </c>
      <c r="AV9" s="245" t="str">
        <f t="shared" si="1"/>
        <v>-</v>
      </c>
      <c r="AW9" s="244" t="str">
        <f t="shared" si="1"/>
        <v>-</v>
      </c>
      <c r="AX9" s="27" t="str">
        <f t="shared" si="1"/>
        <v>-</v>
      </c>
      <c r="AY9" s="245" t="str">
        <f t="shared" si="1"/>
        <v>-</v>
      </c>
      <c r="AZ9" s="244" t="str">
        <f t="shared" si="1"/>
        <v>-</v>
      </c>
      <c r="BA9" s="27" t="str">
        <f t="shared" si="1"/>
        <v>-</v>
      </c>
      <c r="BB9" s="245" t="str">
        <f t="shared" si="1"/>
        <v>-</v>
      </c>
      <c r="BC9" s="244" t="str">
        <f t="shared" si="1"/>
        <v>-</v>
      </c>
      <c r="BD9" s="27" t="str">
        <f aca="true" t="shared" si="2" ref="AZ9:BI13">AB9</f>
        <v>-</v>
      </c>
      <c r="BE9" s="439">
        <f t="shared" si="2"/>
        <v>0</v>
      </c>
      <c r="BF9" s="245">
        <f t="shared" si="2"/>
        <v>0</v>
      </c>
      <c r="BG9" s="244" t="str">
        <f t="shared" si="2"/>
        <v>-</v>
      </c>
      <c r="BH9" s="27">
        <f t="shared" si="2"/>
        <v>0</v>
      </c>
      <c r="BI9" s="439">
        <f t="shared" si="2"/>
        <v>0</v>
      </c>
      <c r="BJ9" s="245">
        <f>AH9</f>
        <v>0</v>
      </c>
      <c r="BK9" s="439">
        <f>AI9</f>
        <v>0</v>
      </c>
      <c r="BL9" s="21">
        <f>AJ9</f>
        <v>0</v>
      </c>
      <c r="BM9" s="390"/>
      <c r="BN9" s="114">
        <f t="shared" si="0"/>
        <v>0</v>
      </c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>
        <f>IF(N9="-",0,IF(N9&gt;P9,3,IF(N9=P9,1,0)))</f>
        <v>0</v>
      </c>
      <c r="DZ9" s="110">
        <f>IF(Q9="-",0,IF(Q9&gt;S9,3,IF(Q9=S9,1,0)))</f>
        <v>0</v>
      </c>
      <c r="EA9" s="110">
        <f>IF(T9="-",0,IF(T9&gt;V9,3,IF(T9=V9,1,0)))</f>
        <v>0</v>
      </c>
      <c r="EB9" s="110">
        <f>IF(W9="-",0,IF(W9&gt;Y9,3,IF(W9=Y9,1,0)))</f>
        <v>0</v>
      </c>
      <c r="EC9" s="110">
        <f>IF(Z9="-",0,IF(Z9&gt;AB9,3,IF(Z9=AB9,1,0)))</f>
        <v>0</v>
      </c>
    </row>
    <row r="10" spans="1:133" s="110" customFormat="1" ht="15" customHeight="1" thickBot="1" thickTop="1">
      <c r="A10" s="222">
        <v>0.38680555555555557</v>
      </c>
      <c r="B10" s="463" t="s">
        <v>69</v>
      </c>
      <c r="C10" s="127" t="s">
        <v>6</v>
      </c>
      <c r="D10" s="117">
        <f>L11</f>
        <v>3</v>
      </c>
      <c r="E10" s="118" t="str">
        <f>M11</f>
        <v>Mariedal IK 1</v>
      </c>
      <c r="F10" s="117">
        <f>L12</f>
        <v>4</v>
      </c>
      <c r="G10" s="119" t="str">
        <f>M12</f>
        <v>Sjuntorps IF</v>
      </c>
      <c r="H10" s="169" t="s">
        <v>20</v>
      </c>
      <c r="I10" s="42" t="s">
        <v>20</v>
      </c>
      <c r="J10" s="213" t="s">
        <v>20</v>
      </c>
      <c r="K10" s="122"/>
      <c r="L10" s="20">
        <v>2</v>
      </c>
      <c r="M10" s="29" t="s">
        <v>103</v>
      </c>
      <c r="N10" s="251" t="str">
        <f>J9</f>
        <v>-</v>
      </c>
      <c r="O10" s="241" t="s">
        <v>20</v>
      </c>
      <c r="P10" s="86" t="str">
        <f>H9</f>
        <v>-</v>
      </c>
      <c r="Q10" s="239" t="s">
        <v>20</v>
      </c>
      <c r="R10" s="235"/>
      <c r="S10" s="252" t="s">
        <v>20</v>
      </c>
      <c r="T10" s="251" t="str">
        <f>H14</f>
        <v>-</v>
      </c>
      <c r="U10" s="241" t="s">
        <v>20</v>
      </c>
      <c r="V10" s="86" t="str">
        <f>J14</f>
        <v>-</v>
      </c>
      <c r="W10" s="251" t="str">
        <f>H19</f>
        <v>-</v>
      </c>
      <c r="X10" s="241" t="s">
        <v>20</v>
      </c>
      <c r="Y10" s="86" t="str">
        <f>J19</f>
        <v>-</v>
      </c>
      <c r="Z10" s="251" t="str">
        <f>J24</f>
        <v>-</v>
      </c>
      <c r="AA10" s="241" t="s">
        <v>20</v>
      </c>
      <c r="AB10" s="86" t="str">
        <f>H24</f>
        <v>-</v>
      </c>
      <c r="AC10" s="437"/>
      <c r="AD10" s="234">
        <f>SUM(N10,T10,W10,Z10)</f>
        <v>0</v>
      </c>
      <c r="AE10" s="241" t="s">
        <v>20</v>
      </c>
      <c r="AF10" s="86">
        <f>SUM(P10,V10,Y10,AB10)</f>
        <v>0</v>
      </c>
      <c r="AG10" s="437"/>
      <c r="AH10" s="234">
        <f>AD10-AF10</f>
        <v>0</v>
      </c>
      <c r="AI10" s="437"/>
      <c r="AJ10" s="88">
        <f>SUM(DY10:EC10)</f>
        <v>0</v>
      </c>
      <c r="AK10" s="437"/>
      <c r="AL10" s="106"/>
      <c r="AM10" s="14"/>
      <c r="AN10" s="29">
        <f t="shared" si="1"/>
        <v>2</v>
      </c>
      <c r="AO10" s="112" t="str">
        <f t="shared" si="1"/>
        <v>Lerums IS Lila</v>
      </c>
      <c r="AP10" s="245" t="str">
        <f t="shared" si="1"/>
        <v>-</v>
      </c>
      <c r="AQ10" s="244" t="str">
        <f t="shared" si="1"/>
        <v>-</v>
      </c>
      <c r="AR10" s="27" t="str">
        <f t="shared" si="1"/>
        <v>-</v>
      </c>
      <c r="AS10" s="266" t="str">
        <f t="shared" si="1"/>
        <v>-</v>
      </c>
      <c r="AT10" s="253">
        <f t="shared" si="1"/>
        <v>0</v>
      </c>
      <c r="AU10" s="268" t="str">
        <f t="shared" si="1"/>
        <v>-</v>
      </c>
      <c r="AV10" s="245" t="str">
        <f t="shared" si="1"/>
        <v>-</v>
      </c>
      <c r="AW10" s="244" t="str">
        <f t="shared" si="1"/>
        <v>-</v>
      </c>
      <c r="AX10" s="27" t="str">
        <f t="shared" si="1"/>
        <v>-</v>
      </c>
      <c r="AY10" s="245" t="str">
        <f t="shared" si="1"/>
        <v>-</v>
      </c>
      <c r="AZ10" s="244" t="str">
        <f t="shared" si="2"/>
        <v>-</v>
      </c>
      <c r="BA10" s="27" t="str">
        <f t="shared" si="2"/>
        <v>-</v>
      </c>
      <c r="BB10" s="245" t="str">
        <f t="shared" si="2"/>
        <v>-</v>
      </c>
      <c r="BC10" s="244" t="str">
        <f t="shared" si="2"/>
        <v>-</v>
      </c>
      <c r="BD10" s="27" t="str">
        <f t="shared" si="2"/>
        <v>-</v>
      </c>
      <c r="BE10" s="379"/>
      <c r="BF10" s="245">
        <f t="shared" si="2"/>
        <v>0</v>
      </c>
      <c r="BG10" s="244" t="str">
        <f t="shared" si="2"/>
        <v>-</v>
      </c>
      <c r="BH10" s="27">
        <f t="shared" si="2"/>
        <v>0</v>
      </c>
      <c r="BI10" s="379"/>
      <c r="BJ10" s="245">
        <f>AH10</f>
        <v>0</v>
      </c>
      <c r="BK10" s="379"/>
      <c r="BL10" s="21">
        <f>AJ10</f>
        <v>0</v>
      </c>
      <c r="BM10" s="443"/>
      <c r="BN10" s="114">
        <f t="shared" si="0"/>
        <v>0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>
        <f>IF(N10="-",0,IF(N10&gt;P10,3,IF(N10=P10,1,0)))</f>
        <v>0</v>
      </c>
      <c r="DZ10" s="110">
        <f>IF(Q10="-",0,IF(Q10&gt;S10,3,IF(Q10=S10,1,0)))</f>
        <v>0</v>
      </c>
      <c r="EA10" s="110">
        <f>IF(T10="-",0,IF(T10&gt;V10,3,IF(T10=V10,1,0)))</f>
        <v>0</v>
      </c>
      <c r="EB10" s="110">
        <f>IF(W10="-",0,IF(W10&gt;Y10,3,IF(W10=Y10,1,0)))</f>
        <v>0</v>
      </c>
      <c r="EC10" s="110">
        <f>IF(Z10="-",0,IF(Z10&gt;AB10,3,IF(Z10=AB10,1,0)))</f>
        <v>0</v>
      </c>
    </row>
    <row r="11" spans="1:133" s="110" customFormat="1" ht="15" customHeight="1" thickBot="1" thickTop="1">
      <c r="A11" s="222">
        <v>0.3986111111111111</v>
      </c>
      <c r="B11" s="141">
        <v>77</v>
      </c>
      <c r="C11" s="127" t="s">
        <v>6</v>
      </c>
      <c r="D11" s="117">
        <f>L13</f>
        <v>5</v>
      </c>
      <c r="E11" s="118" t="str">
        <f>M13</f>
        <v>Rannebergens IF</v>
      </c>
      <c r="F11" s="117">
        <f>L9</f>
        <v>1</v>
      </c>
      <c r="G11" s="119" t="str">
        <f>M9</f>
        <v>Gerdskens BK Gul</v>
      </c>
      <c r="H11" s="169" t="s">
        <v>20</v>
      </c>
      <c r="I11" s="42" t="s">
        <v>20</v>
      </c>
      <c r="J11" s="213" t="s">
        <v>20</v>
      </c>
      <c r="K11" s="122"/>
      <c r="L11" s="20">
        <v>3</v>
      </c>
      <c r="M11" s="29" t="s">
        <v>104</v>
      </c>
      <c r="N11" s="251" t="str">
        <f>J16</f>
        <v>-</v>
      </c>
      <c r="O11" s="241" t="s">
        <v>20</v>
      </c>
      <c r="P11" s="86" t="str">
        <f>H16</f>
        <v>-</v>
      </c>
      <c r="Q11" s="251" t="str">
        <f>J14</f>
        <v>-</v>
      </c>
      <c r="R11" s="241" t="s">
        <v>20</v>
      </c>
      <c r="S11" s="86" t="str">
        <f>H14</f>
        <v>-</v>
      </c>
      <c r="T11" s="239" t="s">
        <v>20</v>
      </c>
      <c r="U11" s="235"/>
      <c r="V11" s="252" t="s">
        <v>20</v>
      </c>
      <c r="W11" s="251" t="str">
        <f>H10</f>
        <v>-</v>
      </c>
      <c r="X11" s="241" t="s">
        <v>20</v>
      </c>
      <c r="Y11" s="86" t="str">
        <f>J10</f>
        <v>-</v>
      </c>
      <c r="Z11" s="251" t="str">
        <f>H20</f>
        <v>-</v>
      </c>
      <c r="AA11" s="241" t="s">
        <v>20</v>
      </c>
      <c r="AB11" s="86" t="str">
        <f>J20</f>
        <v>-</v>
      </c>
      <c r="AC11" s="437"/>
      <c r="AD11" s="234">
        <f>SUM(N11,Q11,W11,Z11)</f>
        <v>0</v>
      </c>
      <c r="AE11" s="241" t="s">
        <v>20</v>
      </c>
      <c r="AF11" s="86">
        <f>SUM(P11,S11,Y11,AB11)</f>
        <v>0</v>
      </c>
      <c r="AG11" s="437"/>
      <c r="AH11" s="234">
        <f>AD11-AF11</f>
        <v>0</v>
      </c>
      <c r="AI11" s="437"/>
      <c r="AJ11" s="88">
        <f>SUM(DY11:EC11)</f>
        <v>0</v>
      </c>
      <c r="AK11" s="437"/>
      <c r="AL11" s="106"/>
      <c r="AM11" s="14"/>
      <c r="AN11" s="29">
        <f t="shared" si="1"/>
        <v>3</v>
      </c>
      <c r="AO11" s="112" t="str">
        <f t="shared" si="1"/>
        <v>Mariedal IK 1</v>
      </c>
      <c r="AP11" s="245" t="str">
        <f t="shared" si="1"/>
        <v>-</v>
      </c>
      <c r="AQ11" s="244" t="str">
        <f t="shared" si="1"/>
        <v>-</v>
      </c>
      <c r="AR11" s="27" t="str">
        <f t="shared" si="1"/>
        <v>-</v>
      </c>
      <c r="AS11" s="245" t="str">
        <f t="shared" si="1"/>
        <v>-</v>
      </c>
      <c r="AT11" s="244" t="str">
        <f t="shared" si="1"/>
        <v>-</v>
      </c>
      <c r="AU11" s="27" t="str">
        <f t="shared" si="1"/>
        <v>-</v>
      </c>
      <c r="AV11" s="265" t="str">
        <f t="shared" si="1"/>
        <v>-</v>
      </c>
      <c r="AW11" s="216">
        <f t="shared" si="1"/>
        <v>0</v>
      </c>
      <c r="AX11" s="267" t="str">
        <f t="shared" si="1"/>
        <v>-</v>
      </c>
      <c r="AY11" s="245" t="str">
        <f t="shared" si="1"/>
        <v>-</v>
      </c>
      <c r="AZ11" s="244" t="str">
        <f t="shared" si="2"/>
        <v>-</v>
      </c>
      <c r="BA11" s="27" t="str">
        <f t="shared" si="2"/>
        <v>-</v>
      </c>
      <c r="BB11" s="245" t="str">
        <f t="shared" si="2"/>
        <v>-</v>
      </c>
      <c r="BC11" s="244" t="str">
        <f t="shared" si="2"/>
        <v>-</v>
      </c>
      <c r="BD11" s="27" t="str">
        <f t="shared" si="2"/>
        <v>-</v>
      </c>
      <c r="BE11" s="379"/>
      <c r="BF11" s="245">
        <f t="shared" si="2"/>
        <v>0</v>
      </c>
      <c r="BG11" s="244" t="str">
        <f t="shared" si="2"/>
        <v>-</v>
      </c>
      <c r="BH11" s="27">
        <f t="shared" si="2"/>
        <v>0</v>
      </c>
      <c r="BI11" s="379"/>
      <c r="BJ11" s="245">
        <f>AH11</f>
        <v>0</v>
      </c>
      <c r="BK11" s="379"/>
      <c r="BL11" s="21">
        <f>AJ11</f>
        <v>0</v>
      </c>
      <c r="BM11" s="443"/>
      <c r="BN11" s="114">
        <f t="shared" si="0"/>
        <v>0</v>
      </c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>
        <f>IF(N11="-",0,IF(N11&gt;P11,3,IF(N11=P11,1,0)))</f>
        <v>0</v>
      </c>
      <c r="DZ11" s="110">
        <f>IF(Q11="-",0,IF(Q11&gt;S11,3,IF(Q11=S11,1,0)))</f>
        <v>0</v>
      </c>
      <c r="EA11" s="110">
        <f>IF(T11="-",0,IF(T11&gt;V11,3,IF(T11=V11,1,0)))</f>
        <v>0</v>
      </c>
      <c r="EB11" s="110">
        <f>IF(W11="-",0,IF(W11&gt;Y11,3,IF(W11=Y11,1,0)))</f>
        <v>0</v>
      </c>
      <c r="EC11" s="110">
        <f>IF(Z11="-",0,IF(Z11&gt;AB11,3,IF(Z11=AB11,1,0)))</f>
        <v>0</v>
      </c>
    </row>
    <row r="12" spans="1:133" s="110" customFormat="1" ht="15" customHeight="1" thickBot="1" thickTop="1">
      <c r="A12" s="222">
        <v>0.41041666666666665</v>
      </c>
      <c r="B12" s="141">
        <v>78</v>
      </c>
      <c r="C12" s="127" t="s">
        <v>7</v>
      </c>
      <c r="D12" s="117">
        <f>L16</f>
        <v>6</v>
      </c>
      <c r="E12" s="118" t="str">
        <f>M16</f>
        <v>Stora Mellby/Sollebrunn</v>
      </c>
      <c r="F12" s="117">
        <f>L17</f>
        <v>7</v>
      </c>
      <c r="G12" s="119" t="str">
        <f>M17</f>
        <v>Mariedal IK 2</v>
      </c>
      <c r="H12" s="169" t="s">
        <v>20</v>
      </c>
      <c r="I12" s="42" t="s">
        <v>20</v>
      </c>
      <c r="J12" s="213" t="s">
        <v>20</v>
      </c>
      <c r="K12" s="122"/>
      <c r="L12" s="20">
        <v>4</v>
      </c>
      <c r="M12" s="29" t="s">
        <v>105</v>
      </c>
      <c r="N12" s="251" t="str">
        <f>H23</f>
        <v>-</v>
      </c>
      <c r="O12" s="241" t="s">
        <v>20</v>
      </c>
      <c r="P12" s="86" t="str">
        <f>J23</f>
        <v>-</v>
      </c>
      <c r="Q12" s="251" t="str">
        <f>J19</f>
        <v>-</v>
      </c>
      <c r="R12" s="241" t="s">
        <v>20</v>
      </c>
      <c r="S12" s="86" t="str">
        <f>H19</f>
        <v>-</v>
      </c>
      <c r="T12" s="251" t="str">
        <f>J10</f>
        <v>-</v>
      </c>
      <c r="U12" s="241" t="s">
        <v>20</v>
      </c>
      <c r="V12" s="86" t="str">
        <f>H10</f>
        <v>-</v>
      </c>
      <c r="W12" s="239" t="s">
        <v>20</v>
      </c>
      <c r="X12" s="235"/>
      <c r="Y12" s="252" t="s">
        <v>20</v>
      </c>
      <c r="Z12" s="251" t="str">
        <f>H15</f>
        <v>-</v>
      </c>
      <c r="AA12" s="241" t="s">
        <v>20</v>
      </c>
      <c r="AB12" s="86" t="str">
        <f>J15</f>
        <v>-</v>
      </c>
      <c r="AC12" s="437"/>
      <c r="AD12" s="234">
        <f>SUM(N12,Q12,T12,Z12)</f>
        <v>0</v>
      </c>
      <c r="AE12" s="241" t="s">
        <v>20</v>
      </c>
      <c r="AF12" s="86">
        <f>SUM(P12,S12,V12,AB12)</f>
        <v>0</v>
      </c>
      <c r="AG12" s="437"/>
      <c r="AH12" s="234">
        <f>AD12-AF12</f>
        <v>0</v>
      </c>
      <c r="AI12" s="437"/>
      <c r="AJ12" s="88">
        <f>SUM(DY12:EC12)</f>
        <v>0</v>
      </c>
      <c r="AK12" s="437"/>
      <c r="AL12" s="106"/>
      <c r="AM12" s="14"/>
      <c r="AN12" s="29">
        <f t="shared" si="1"/>
        <v>4</v>
      </c>
      <c r="AO12" s="112" t="str">
        <f t="shared" si="1"/>
        <v>Sjuntorps IF</v>
      </c>
      <c r="AP12" s="245" t="str">
        <f t="shared" si="1"/>
        <v>-</v>
      </c>
      <c r="AQ12" s="244" t="str">
        <f t="shared" si="1"/>
        <v>-</v>
      </c>
      <c r="AR12" s="27" t="str">
        <f t="shared" si="1"/>
        <v>-</v>
      </c>
      <c r="AS12" s="245" t="str">
        <f t="shared" si="1"/>
        <v>-</v>
      </c>
      <c r="AT12" s="244" t="str">
        <f t="shared" si="1"/>
        <v>-</v>
      </c>
      <c r="AU12" s="27" t="str">
        <f t="shared" si="1"/>
        <v>-</v>
      </c>
      <c r="AV12" s="245" t="str">
        <f t="shared" si="1"/>
        <v>-</v>
      </c>
      <c r="AW12" s="244" t="str">
        <f t="shared" si="1"/>
        <v>-</v>
      </c>
      <c r="AX12" s="27" t="str">
        <f t="shared" si="1"/>
        <v>-</v>
      </c>
      <c r="AY12" s="265" t="str">
        <f t="shared" si="1"/>
        <v>-</v>
      </c>
      <c r="AZ12" s="216">
        <f t="shared" si="2"/>
        <v>0</v>
      </c>
      <c r="BA12" s="267" t="str">
        <f t="shared" si="2"/>
        <v>-</v>
      </c>
      <c r="BB12" s="245" t="str">
        <f t="shared" si="2"/>
        <v>-</v>
      </c>
      <c r="BC12" s="244" t="str">
        <f t="shared" si="2"/>
        <v>-</v>
      </c>
      <c r="BD12" s="27" t="str">
        <f t="shared" si="2"/>
        <v>-</v>
      </c>
      <c r="BE12" s="379"/>
      <c r="BF12" s="245">
        <f t="shared" si="2"/>
        <v>0</v>
      </c>
      <c r="BG12" s="244" t="str">
        <f t="shared" si="2"/>
        <v>-</v>
      </c>
      <c r="BH12" s="27">
        <f t="shared" si="2"/>
        <v>0</v>
      </c>
      <c r="BI12" s="379"/>
      <c r="BJ12" s="245">
        <f>AH12</f>
        <v>0</v>
      </c>
      <c r="BK12" s="379"/>
      <c r="BL12" s="21">
        <f>AJ12</f>
        <v>0</v>
      </c>
      <c r="BM12" s="443"/>
      <c r="BN12" s="114">
        <f t="shared" si="0"/>
        <v>0</v>
      </c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>
        <f>IF(N12="-",0,IF(N12&gt;P12,3,IF(N12=P12,1,0)))</f>
        <v>0</v>
      </c>
      <c r="DZ12" s="110">
        <f>IF(Q12="-",0,IF(Q12&gt;S12,3,IF(Q12=S12,1,0)))</f>
        <v>0</v>
      </c>
      <c r="EA12" s="110">
        <f>IF(T12="-",0,IF(T12&gt;V12,3,IF(T12=V12,1,0)))</f>
        <v>0</v>
      </c>
      <c r="EB12" s="110">
        <f>IF(W12="-",0,IF(W12&gt;Y12,3,IF(W12=Y12,1,0)))</f>
        <v>0</v>
      </c>
      <c r="EC12" s="110">
        <f>IF(Z12="-",0,IF(Z12&gt;AB12,3,IF(Z12=AB12,1,0)))</f>
        <v>0</v>
      </c>
    </row>
    <row r="13" spans="1:133" s="110" customFormat="1" ht="15" customHeight="1" thickBot="1" thickTop="1">
      <c r="A13" s="222">
        <v>0.4222222222222222</v>
      </c>
      <c r="B13" s="141">
        <v>79</v>
      </c>
      <c r="C13" s="127" t="s">
        <v>7</v>
      </c>
      <c r="D13" s="117">
        <f>L18</f>
        <v>8</v>
      </c>
      <c r="E13" s="118" t="str">
        <f>M18</f>
        <v>Lerums IS Vit</v>
      </c>
      <c r="F13" s="117">
        <f>L19</f>
        <v>9</v>
      </c>
      <c r="G13" s="119" t="str">
        <f>M19</f>
        <v>Gerdskens BK Svart</v>
      </c>
      <c r="H13" s="169" t="s">
        <v>20</v>
      </c>
      <c r="I13" s="42" t="s">
        <v>20</v>
      </c>
      <c r="J13" s="213" t="s">
        <v>20</v>
      </c>
      <c r="K13" s="122"/>
      <c r="L13" s="21">
        <v>5</v>
      </c>
      <c r="M13" s="29" t="s">
        <v>106</v>
      </c>
      <c r="N13" s="251" t="str">
        <f>H11</f>
        <v>-</v>
      </c>
      <c r="O13" s="241" t="s">
        <v>20</v>
      </c>
      <c r="P13" s="86" t="str">
        <f>J11</f>
        <v>-</v>
      </c>
      <c r="Q13" s="251" t="str">
        <f>H24</f>
        <v>-</v>
      </c>
      <c r="R13" s="241" t="s">
        <v>20</v>
      </c>
      <c r="S13" s="86" t="str">
        <f>J24</f>
        <v>-</v>
      </c>
      <c r="T13" s="251" t="str">
        <f>J20</f>
        <v>-</v>
      </c>
      <c r="U13" s="241" t="s">
        <v>20</v>
      </c>
      <c r="V13" s="86" t="str">
        <f>H20</f>
        <v>-</v>
      </c>
      <c r="W13" s="251" t="str">
        <f>J15</f>
        <v>-</v>
      </c>
      <c r="X13" s="241" t="s">
        <v>20</v>
      </c>
      <c r="Y13" s="86" t="str">
        <f>H15</f>
        <v>-</v>
      </c>
      <c r="Z13" s="239" t="s">
        <v>20</v>
      </c>
      <c r="AA13" s="235"/>
      <c r="AB13" s="252" t="s">
        <v>20</v>
      </c>
      <c r="AC13" s="438"/>
      <c r="AD13" s="234">
        <f>SUM(N13,Q13,T13,W13)</f>
        <v>0</v>
      </c>
      <c r="AE13" s="241" t="s">
        <v>20</v>
      </c>
      <c r="AF13" s="86">
        <f>SUM(P13,S13,V13,Y13)</f>
        <v>0</v>
      </c>
      <c r="AG13" s="438"/>
      <c r="AH13" s="234">
        <f>AD13-AF13</f>
        <v>0</v>
      </c>
      <c r="AI13" s="438"/>
      <c r="AJ13" s="88">
        <f>SUM(DY13:EC13)</f>
        <v>0</v>
      </c>
      <c r="AK13" s="438"/>
      <c r="AL13" s="106"/>
      <c r="AM13" s="14"/>
      <c r="AN13" s="29">
        <f t="shared" si="1"/>
        <v>5</v>
      </c>
      <c r="AO13" s="112" t="str">
        <f t="shared" si="1"/>
        <v>Rannebergens IF</v>
      </c>
      <c r="AP13" s="245" t="str">
        <f t="shared" si="1"/>
        <v>-</v>
      </c>
      <c r="AQ13" s="244" t="str">
        <f t="shared" si="1"/>
        <v>-</v>
      </c>
      <c r="AR13" s="27" t="str">
        <f t="shared" si="1"/>
        <v>-</v>
      </c>
      <c r="AS13" s="245" t="str">
        <f t="shared" si="1"/>
        <v>-</v>
      </c>
      <c r="AT13" s="244" t="str">
        <f t="shared" si="1"/>
        <v>-</v>
      </c>
      <c r="AU13" s="27" t="str">
        <f t="shared" si="1"/>
        <v>-</v>
      </c>
      <c r="AV13" s="245" t="str">
        <f t="shared" si="1"/>
        <v>-</v>
      </c>
      <c r="AW13" s="244" t="str">
        <f t="shared" si="1"/>
        <v>-</v>
      </c>
      <c r="AX13" s="27" t="str">
        <f t="shared" si="1"/>
        <v>-</v>
      </c>
      <c r="AY13" s="245" t="str">
        <f t="shared" si="1"/>
        <v>-</v>
      </c>
      <c r="AZ13" s="244" t="str">
        <f t="shared" si="2"/>
        <v>-</v>
      </c>
      <c r="BA13" s="27" t="str">
        <f t="shared" si="2"/>
        <v>-</v>
      </c>
      <c r="BB13" s="265" t="str">
        <f t="shared" si="2"/>
        <v>-</v>
      </c>
      <c r="BC13" s="216">
        <f t="shared" si="2"/>
        <v>0</v>
      </c>
      <c r="BD13" s="267" t="str">
        <f t="shared" si="2"/>
        <v>-</v>
      </c>
      <c r="BE13" s="380"/>
      <c r="BF13" s="245">
        <f t="shared" si="2"/>
        <v>0</v>
      </c>
      <c r="BG13" s="244" t="str">
        <f t="shared" si="2"/>
        <v>-</v>
      </c>
      <c r="BH13" s="27">
        <f t="shared" si="2"/>
        <v>0</v>
      </c>
      <c r="BI13" s="380"/>
      <c r="BJ13" s="245">
        <f>AH13</f>
        <v>0</v>
      </c>
      <c r="BK13" s="380"/>
      <c r="BL13" s="21">
        <f>AJ13</f>
        <v>0</v>
      </c>
      <c r="BM13" s="444"/>
      <c r="BN13" s="114">
        <f t="shared" si="0"/>
        <v>0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>
        <f>IF(N13="-",0,IF(N13&gt;P13,3,IF(N13=P13,1,0)))</f>
        <v>0</v>
      </c>
      <c r="DZ13" s="110">
        <f>IF(Q13="-",0,IF(Q13&gt;S13,3,IF(Q13=S13,1,0)))</f>
        <v>0</v>
      </c>
      <c r="EA13" s="110">
        <f>IF(T13="-",0,IF(T13&gt;V13,3,IF(T13=V13,1,0)))</f>
        <v>0</v>
      </c>
      <c r="EB13" s="110">
        <f>IF(W13="-",0,IF(W13&gt;Y13,3,IF(W13=Y13,1,0)))</f>
        <v>0</v>
      </c>
      <c r="EC13" s="110">
        <f>IF(Z13="-",0,IF(Z13&gt;AB13,3,IF(Z13=AB13,1,0)))</f>
        <v>0</v>
      </c>
    </row>
    <row r="14" spans="1:129" s="110" customFormat="1" ht="15" customHeight="1" thickBot="1" thickTop="1">
      <c r="A14" s="222">
        <v>0.43402777777777773</v>
      </c>
      <c r="B14" s="141">
        <v>80</v>
      </c>
      <c r="C14" s="127" t="s">
        <v>6</v>
      </c>
      <c r="D14" s="117">
        <f>L10</f>
        <v>2</v>
      </c>
      <c r="E14" s="118" t="str">
        <f>M10</f>
        <v>Lerums IS Lila</v>
      </c>
      <c r="F14" s="117">
        <f>L11</f>
        <v>3</v>
      </c>
      <c r="G14" s="119" t="str">
        <f>M11</f>
        <v>Mariedal IK 1</v>
      </c>
      <c r="H14" s="169" t="s">
        <v>20</v>
      </c>
      <c r="I14" s="42" t="s">
        <v>20</v>
      </c>
      <c r="J14" s="213" t="s">
        <v>20</v>
      </c>
      <c r="K14" s="122"/>
      <c r="L14" s="17"/>
      <c r="M14" s="14"/>
      <c r="N14" s="167"/>
      <c r="O14" s="14"/>
      <c r="P14" s="109"/>
      <c r="Q14" s="167"/>
      <c r="R14" s="14"/>
      <c r="S14" s="109"/>
      <c r="T14" s="167"/>
      <c r="U14" s="14"/>
      <c r="V14" s="109"/>
      <c r="W14" s="167"/>
      <c r="X14" s="14"/>
      <c r="Y14" s="109"/>
      <c r="Z14" s="167"/>
      <c r="AA14" s="14"/>
      <c r="AB14" s="109"/>
      <c r="AC14" s="14"/>
      <c r="AD14" s="14"/>
      <c r="AE14" s="14"/>
      <c r="AF14" s="109"/>
      <c r="AG14" s="14"/>
      <c r="AH14" s="14"/>
      <c r="AI14" s="14"/>
      <c r="AJ14" s="96"/>
      <c r="AK14" s="14"/>
      <c r="AL14" s="14"/>
      <c r="AM14" s="14"/>
      <c r="AN14" s="34"/>
      <c r="AO14" s="109"/>
      <c r="AP14" s="44"/>
      <c r="AQ14" s="17"/>
      <c r="AR14" s="16"/>
      <c r="AS14" s="44"/>
      <c r="AT14" s="17"/>
      <c r="AU14" s="16"/>
      <c r="AV14" s="44"/>
      <c r="AW14" s="17"/>
      <c r="AX14" s="16"/>
      <c r="AY14" s="44"/>
      <c r="AZ14" s="17"/>
      <c r="BA14" s="16"/>
      <c r="BB14" s="44"/>
      <c r="BC14" s="17"/>
      <c r="BD14" s="16"/>
      <c r="BE14" s="17"/>
      <c r="BF14" s="44"/>
      <c r="BG14" s="17"/>
      <c r="BH14" s="16"/>
      <c r="BI14" s="17"/>
      <c r="BJ14" s="44"/>
      <c r="BK14" s="14"/>
      <c r="BL14" s="17"/>
      <c r="BM14" s="14"/>
      <c r="BN14" s="96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</row>
    <row r="15" spans="1:132" s="110" customFormat="1" ht="15" customHeight="1" thickBot="1" thickTop="1">
      <c r="A15" s="222">
        <v>0.4458333333333333</v>
      </c>
      <c r="B15" s="141">
        <v>81</v>
      </c>
      <c r="C15" s="127" t="s">
        <v>6</v>
      </c>
      <c r="D15" s="55">
        <f>L12</f>
        <v>4</v>
      </c>
      <c r="E15" s="56" t="str">
        <f>M12</f>
        <v>Sjuntorps IF</v>
      </c>
      <c r="F15" s="55">
        <f>L13</f>
        <v>5</v>
      </c>
      <c r="G15" s="56" t="str">
        <f>M13</f>
        <v>Rannebergens IF</v>
      </c>
      <c r="H15" s="169" t="s">
        <v>20</v>
      </c>
      <c r="I15" s="42" t="s">
        <v>20</v>
      </c>
      <c r="J15" s="213" t="s">
        <v>20</v>
      </c>
      <c r="K15" s="122"/>
      <c r="L15" s="47" t="s">
        <v>15</v>
      </c>
      <c r="M15" s="381" t="s">
        <v>1</v>
      </c>
      <c r="N15" s="419"/>
      <c r="O15" s="419"/>
      <c r="P15" s="420"/>
      <c r="Q15" s="361">
        <f>L16</f>
        <v>6</v>
      </c>
      <c r="R15" s="361"/>
      <c r="S15" s="361"/>
      <c r="T15" s="361">
        <f>L17</f>
        <v>7</v>
      </c>
      <c r="U15" s="361"/>
      <c r="V15" s="361"/>
      <c r="W15" s="361">
        <f>L18</f>
        <v>8</v>
      </c>
      <c r="X15" s="361"/>
      <c r="Y15" s="361"/>
      <c r="Z15" s="361">
        <f>L19</f>
        <v>9</v>
      </c>
      <c r="AA15" s="361"/>
      <c r="AB15" s="361"/>
      <c r="AC15" s="361" t="s">
        <v>21</v>
      </c>
      <c r="AD15" s="445"/>
      <c r="AE15" s="445"/>
      <c r="AF15" s="445"/>
      <c r="AG15" s="445"/>
      <c r="AH15" s="445"/>
      <c r="AI15" s="361" t="s">
        <v>17</v>
      </c>
      <c r="AJ15" s="361"/>
      <c r="AK15" s="361"/>
      <c r="AL15" s="42" t="s">
        <v>18</v>
      </c>
      <c r="AM15" s="14"/>
      <c r="AN15" s="64" t="str">
        <f>L15</f>
        <v>Nr</v>
      </c>
      <c r="AO15" s="342" t="str">
        <f>M15</f>
        <v>Grupp 2</v>
      </c>
      <c r="AP15" s="446"/>
      <c r="AQ15" s="446"/>
      <c r="AR15" s="447"/>
      <c r="AS15" s="436">
        <f>Q15</f>
        <v>6</v>
      </c>
      <c r="AT15" s="436"/>
      <c r="AU15" s="436"/>
      <c r="AV15" s="436">
        <f>T15</f>
        <v>7</v>
      </c>
      <c r="AW15" s="436"/>
      <c r="AX15" s="436"/>
      <c r="AY15" s="436">
        <f>W15</f>
        <v>8</v>
      </c>
      <c r="AZ15" s="436"/>
      <c r="BA15" s="436"/>
      <c r="BB15" s="436">
        <f>Z15</f>
        <v>9</v>
      </c>
      <c r="BC15" s="436"/>
      <c r="BD15" s="436"/>
      <c r="BE15" s="436" t="str">
        <f>AC15</f>
        <v>Målskillnad</v>
      </c>
      <c r="BF15" s="440"/>
      <c r="BG15" s="440"/>
      <c r="BH15" s="440"/>
      <c r="BI15" s="440"/>
      <c r="BJ15" s="440"/>
      <c r="BK15" s="436" t="str">
        <f>AI15</f>
        <v>Poäng</v>
      </c>
      <c r="BL15" s="436"/>
      <c r="BM15" s="436"/>
      <c r="BN15" s="55" t="str">
        <f>AL15</f>
        <v>Plac</v>
      </c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 t="s">
        <v>23</v>
      </c>
      <c r="DZ15" s="110" t="s">
        <v>24</v>
      </c>
      <c r="EA15" s="110" t="s">
        <v>25</v>
      </c>
      <c r="EB15" s="110" t="s">
        <v>26</v>
      </c>
    </row>
    <row r="16" spans="1:132" s="110" customFormat="1" ht="15" customHeight="1" thickBot="1" thickTop="1">
      <c r="A16" s="222">
        <v>0.4576388888888889</v>
      </c>
      <c r="B16" s="243" t="s">
        <v>70</v>
      </c>
      <c r="C16" s="127" t="s">
        <v>6</v>
      </c>
      <c r="D16" s="55">
        <f>L9</f>
        <v>1</v>
      </c>
      <c r="E16" s="56" t="str">
        <f>M9</f>
        <v>Gerdskens BK Gul</v>
      </c>
      <c r="F16" s="55">
        <f>L11</f>
        <v>3</v>
      </c>
      <c r="G16" s="56" t="str">
        <f>M11</f>
        <v>Mariedal IK 1</v>
      </c>
      <c r="H16" s="169" t="s">
        <v>20</v>
      </c>
      <c r="I16" s="42" t="s">
        <v>20</v>
      </c>
      <c r="J16" s="213" t="s">
        <v>20</v>
      </c>
      <c r="K16" s="122"/>
      <c r="L16" s="21">
        <v>6</v>
      </c>
      <c r="M16" s="335" t="s">
        <v>107</v>
      </c>
      <c r="N16" s="336"/>
      <c r="O16" s="336"/>
      <c r="P16" s="337"/>
      <c r="Q16" s="239" t="s">
        <v>20</v>
      </c>
      <c r="R16" s="235"/>
      <c r="S16" s="252" t="s">
        <v>20</v>
      </c>
      <c r="T16" s="251" t="str">
        <f>H12</f>
        <v>-</v>
      </c>
      <c r="U16" s="241" t="s">
        <v>20</v>
      </c>
      <c r="V16" s="86" t="str">
        <f>J12</f>
        <v>-</v>
      </c>
      <c r="W16" s="251" t="str">
        <f>J21</f>
        <v>-</v>
      </c>
      <c r="X16" s="241" t="s">
        <v>20</v>
      </c>
      <c r="Y16" s="86" t="str">
        <f>H21</f>
        <v>-</v>
      </c>
      <c r="Z16" s="251" t="str">
        <f>J17</f>
        <v>-</v>
      </c>
      <c r="AA16" s="241" t="s">
        <v>20</v>
      </c>
      <c r="AB16" s="86" t="str">
        <f>H17</f>
        <v>-</v>
      </c>
      <c r="AC16" s="332"/>
      <c r="AD16" s="234">
        <f>SUM(T16,W16,Z16)</f>
        <v>0</v>
      </c>
      <c r="AE16" s="241" t="s">
        <v>20</v>
      </c>
      <c r="AF16" s="86">
        <f>SUM(V16,Y16,AB16)</f>
        <v>0</v>
      </c>
      <c r="AG16" s="332"/>
      <c r="AH16" s="234">
        <f>AD16-AF16</f>
        <v>0</v>
      </c>
      <c r="AI16" s="332"/>
      <c r="AJ16" s="88">
        <f>SUM(DY16:EC16)</f>
        <v>0</v>
      </c>
      <c r="AK16" s="332"/>
      <c r="AL16" s="106"/>
      <c r="AM16" s="14"/>
      <c r="AN16" s="21">
        <f aca="true" t="shared" si="3" ref="AN16:BC19">L16</f>
        <v>6</v>
      </c>
      <c r="AO16" s="431" t="str">
        <f t="shared" si="3"/>
        <v>Stora Mellby/Sollebrunn</v>
      </c>
      <c r="AP16" s="432"/>
      <c r="AQ16" s="432"/>
      <c r="AR16" s="433"/>
      <c r="AS16" s="239" t="str">
        <f t="shared" si="3"/>
        <v>-</v>
      </c>
      <c r="AT16" s="254">
        <f t="shared" si="3"/>
        <v>0</v>
      </c>
      <c r="AU16" s="252" t="str">
        <f t="shared" si="3"/>
        <v>-</v>
      </c>
      <c r="AV16" s="240" t="str">
        <f t="shared" si="3"/>
        <v>-</v>
      </c>
      <c r="AW16" s="218" t="str">
        <f t="shared" si="3"/>
        <v>-</v>
      </c>
      <c r="AX16" s="112" t="str">
        <f t="shared" si="3"/>
        <v>-</v>
      </c>
      <c r="AY16" s="240" t="str">
        <f t="shared" si="3"/>
        <v>-</v>
      </c>
      <c r="AZ16" s="218" t="str">
        <f t="shared" si="3"/>
        <v>-</v>
      </c>
      <c r="BA16" s="112" t="str">
        <f t="shared" si="3"/>
        <v>-</v>
      </c>
      <c r="BB16" s="240" t="str">
        <f t="shared" si="3"/>
        <v>-</v>
      </c>
      <c r="BC16" s="218" t="str">
        <f t="shared" si="3"/>
        <v>-</v>
      </c>
      <c r="BD16" s="112" t="str">
        <f aca="true" t="shared" si="4" ref="AX16:BG19">AB16</f>
        <v>-</v>
      </c>
      <c r="BE16" s="332"/>
      <c r="BF16" s="240">
        <f t="shared" si="4"/>
        <v>0</v>
      </c>
      <c r="BG16" s="218" t="str">
        <f t="shared" si="4"/>
        <v>-</v>
      </c>
      <c r="BH16" s="112">
        <f>AF16</f>
        <v>0</v>
      </c>
      <c r="BI16" s="332"/>
      <c r="BJ16" s="240">
        <f>AH16</f>
        <v>0</v>
      </c>
      <c r="BK16" s="332"/>
      <c r="BL16" s="21">
        <f>AJ16</f>
        <v>0</v>
      </c>
      <c r="BM16" s="332"/>
      <c r="BN16" s="114">
        <f>AL16</f>
        <v>0</v>
      </c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>
        <f>IF(Q16="-",0,IF(Q16&gt;S16,3,IF(Q16=S16,1,0)))</f>
        <v>0</v>
      </c>
      <c r="DZ16" s="110">
        <f>IF(T16="-",0,IF(T16&gt;V16,3,IF(T16=V16,1,0)))</f>
        <v>0</v>
      </c>
      <c r="EA16" s="110">
        <f>IF(W16="-",0,IF(W16&gt;Y16,3,IF(W16=Y16,1,0)))</f>
        <v>0</v>
      </c>
      <c r="EB16" s="110">
        <f>IF(Z16="-",0,IF(Z16&gt;AB16,3,IF(Z16=AB16,1,0)))</f>
        <v>0</v>
      </c>
    </row>
    <row r="17" spans="1:132" s="110" customFormat="1" ht="15" customHeight="1" thickBot="1" thickTop="1">
      <c r="A17" s="222">
        <v>0.4694444444444445</v>
      </c>
      <c r="B17" s="243" t="s">
        <v>71</v>
      </c>
      <c r="C17" s="127" t="s">
        <v>7</v>
      </c>
      <c r="D17" s="55">
        <f>L19</f>
        <v>9</v>
      </c>
      <c r="E17" s="56" t="str">
        <f>M19</f>
        <v>Gerdskens BK Svart</v>
      </c>
      <c r="F17" s="55">
        <f>L16</f>
        <v>6</v>
      </c>
      <c r="G17" s="56" t="str">
        <f>M16</f>
        <v>Stora Mellby/Sollebrunn</v>
      </c>
      <c r="H17" s="169" t="s">
        <v>20</v>
      </c>
      <c r="I17" s="42" t="s">
        <v>20</v>
      </c>
      <c r="J17" s="213" t="s">
        <v>20</v>
      </c>
      <c r="K17" s="14"/>
      <c r="L17" s="21">
        <v>7</v>
      </c>
      <c r="M17" s="335" t="s">
        <v>108</v>
      </c>
      <c r="N17" s="336"/>
      <c r="O17" s="336"/>
      <c r="P17" s="337"/>
      <c r="Q17" s="251" t="str">
        <f>J12</f>
        <v>-</v>
      </c>
      <c r="R17" s="241" t="s">
        <v>20</v>
      </c>
      <c r="S17" s="86" t="str">
        <f>H12</f>
        <v>-</v>
      </c>
      <c r="T17" s="239" t="s">
        <v>20</v>
      </c>
      <c r="U17" s="235"/>
      <c r="V17" s="252" t="s">
        <v>20</v>
      </c>
      <c r="W17" s="251" t="str">
        <f>H18</f>
        <v>-</v>
      </c>
      <c r="X17" s="241" t="s">
        <v>20</v>
      </c>
      <c r="Y17" s="86" t="str">
        <f>J18</f>
        <v>-</v>
      </c>
      <c r="Z17" s="251" t="str">
        <f>H22</f>
        <v>-</v>
      </c>
      <c r="AA17" s="241" t="s">
        <v>20</v>
      </c>
      <c r="AB17" s="86" t="str">
        <f>J22</f>
        <v>-</v>
      </c>
      <c r="AC17" s="333"/>
      <c r="AD17" s="234">
        <f>SUM(Q17,W17,Z17)</f>
        <v>0</v>
      </c>
      <c r="AE17" s="241" t="s">
        <v>20</v>
      </c>
      <c r="AF17" s="86">
        <f>SUM(S17,Y17,AB17)</f>
        <v>0</v>
      </c>
      <c r="AG17" s="333"/>
      <c r="AH17" s="234">
        <f>AD17-AF17</f>
        <v>0</v>
      </c>
      <c r="AI17" s="333"/>
      <c r="AJ17" s="88">
        <f>SUM(DY17:EC17)</f>
        <v>0</v>
      </c>
      <c r="AK17" s="333"/>
      <c r="AL17" s="106"/>
      <c r="AM17" s="14"/>
      <c r="AN17" s="21">
        <f t="shared" si="3"/>
        <v>7</v>
      </c>
      <c r="AO17" s="431" t="str">
        <f t="shared" si="3"/>
        <v>Mariedal IK 2</v>
      </c>
      <c r="AP17" s="432"/>
      <c r="AQ17" s="432"/>
      <c r="AR17" s="433"/>
      <c r="AS17" s="240" t="str">
        <f t="shared" si="3"/>
        <v>-</v>
      </c>
      <c r="AT17" s="218" t="str">
        <f t="shared" si="3"/>
        <v>-</v>
      </c>
      <c r="AU17" s="112" t="str">
        <f t="shared" si="3"/>
        <v>-</v>
      </c>
      <c r="AV17" s="239" t="str">
        <f>T17</f>
        <v>-</v>
      </c>
      <c r="AW17" s="254">
        <f>U17</f>
        <v>0</v>
      </c>
      <c r="AX17" s="252" t="str">
        <f t="shared" si="4"/>
        <v>-</v>
      </c>
      <c r="AY17" s="240" t="str">
        <f t="shared" si="4"/>
        <v>-</v>
      </c>
      <c r="AZ17" s="218" t="str">
        <f t="shared" si="4"/>
        <v>-</v>
      </c>
      <c r="BA17" s="112" t="str">
        <f t="shared" si="4"/>
        <v>-</v>
      </c>
      <c r="BB17" s="240" t="str">
        <f t="shared" si="4"/>
        <v>-</v>
      </c>
      <c r="BC17" s="218" t="str">
        <f t="shared" si="4"/>
        <v>-</v>
      </c>
      <c r="BD17" s="112" t="str">
        <f t="shared" si="4"/>
        <v>-</v>
      </c>
      <c r="BE17" s="333"/>
      <c r="BF17" s="240">
        <f t="shared" si="4"/>
        <v>0</v>
      </c>
      <c r="BG17" s="218" t="str">
        <f t="shared" si="4"/>
        <v>-</v>
      </c>
      <c r="BH17" s="112">
        <f>AF17</f>
        <v>0</v>
      </c>
      <c r="BI17" s="333"/>
      <c r="BJ17" s="240">
        <f>AH17</f>
        <v>0</v>
      </c>
      <c r="BK17" s="333"/>
      <c r="BL17" s="21">
        <f>AJ17</f>
        <v>0</v>
      </c>
      <c r="BM17" s="333"/>
      <c r="BN17" s="114">
        <f>AL17</f>
        <v>0</v>
      </c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>
        <f>IF(Q17="-",0,IF(Q17&gt;S17,3,IF(Q17=S17,1,0)))</f>
        <v>0</v>
      </c>
      <c r="DZ17" s="110">
        <f>IF(T17="-",0,IF(T17&gt;V17,3,IF(T17=V17,1,0)))</f>
        <v>0</v>
      </c>
      <c r="EA17" s="110">
        <f>IF(W17="-",0,IF(W17&gt;Y17,3,IF(W17=Y17,1,0)))</f>
        <v>0</v>
      </c>
      <c r="EB17" s="110">
        <f>IF(Z17="-",0,IF(Z17&gt;AB17,3,IF(Z17=AB17,1,0)))</f>
        <v>0</v>
      </c>
    </row>
    <row r="18" spans="1:132" s="110" customFormat="1" ht="15" customHeight="1" thickBot="1" thickTop="1">
      <c r="A18" s="222">
        <v>0.48125</v>
      </c>
      <c r="B18" s="141">
        <v>84</v>
      </c>
      <c r="C18" s="127" t="s">
        <v>7</v>
      </c>
      <c r="D18" s="57">
        <f>L17</f>
        <v>7</v>
      </c>
      <c r="E18" s="226" t="str">
        <f>M17</f>
        <v>Mariedal IK 2</v>
      </c>
      <c r="F18" s="57">
        <f>L18</f>
        <v>8</v>
      </c>
      <c r="G18" s="226" t="str">
        <f>M18</f>
        <v>Lerums IS Vit</v>
      </c>
      <c r="H18" s="169" t="s">
        <v>20</v>
      </c>
      <c r="I18" s="42" t="s">
        <v>20</v>
      </c>
      <c r="J18" s="213" t="s">
        <v>20</v>
      </c>
      <c r="K18" s="14"/>
      <c r="L18" s="21">
        <v>8</v>
      </c>
      <c r="M18" s="335" t="s">
        <v>109</v>
      </c>
      <c r="N18" s="336"/>
      <c r="O18" s="336"/>
      <c r="P18" s="337"/>
      <c r="Q18" s="251" t="str">
        <f>H21</f>
        <v>-</v>
      </c>
      <c r="R18" s="241" t="s">
        <v>20</v>
      </c>
      <c r="S18" s="86" t="str">
        <f>J21</f>
        <v>-</v>
      </c>
      <c r="T18" s="251" t="str">
        <f>J18</f>
        <v>-</v>
      </c>
      <c r="U18" s="241" t="s">
        <v>20</v>
      </c>
      <c r="V18" s="86" t="str">
        <f>H18</f>
        <v>-</v>
      </c>
      <c r="W18" s="239" t="s">
        <v>20</v>
      </c>
      <c r="X18" s="235"/>
      <c r="Y18" s="252" t="s">
        <v>20</v>
      </c>
      <c r="Z18" s="251" t="str">
        <f>H13</f>
        <v>-</v>
      </c>
      <c r="AA18" s="241" t="s">
        <v>20</v>
      </c>
      <c r="AB18" s="86" t="str">
        <f>J13</f>
        <v>-</v>
      </c>
      <c r="AC18" s="333"/>
      <c r="AD18" s="234">
        <f>SUM(Q18,T18,Z18)</f>
        <v>0</v>
      </c>
      <c r="AE18" s="241" t="s">
        <v>20</v>
      </c>
      <c r="AF18" s="86">
        <f>SUM(S18,V18,AB18)</f>
        <v>0</v>
      </c>
      <c r="AG18" s="333"/>
      <c r="AH18" s="234">
        <f>AD18-AF18</f>
        <v>0</v>
      </c>
      <c r="AI18" s="333"/>
      <c r="AJ18" s="88">
        <f>SUM(DY18:EC18)</f>
        <v>0</v>
      </c>
      <c r="AK18" s="333"/>
      <c r="AL18" s="106"/>
      <c r="AM18" s="14"/>
      <c r="AN18" s="21">
        <f t="shared" si="3"/>
        <v>8</v>
      </c>
      <c r="AO18" s="431" t="str">
        <f t="shared" si="3"/>
        <v>Lerums IS Vit</v>
      </c>
      <c r="AP18" s="432"/>
      <c r="AQ18" s="432"/>
      <c r="AR18" s="433"/>
      <c r="AS18" s="240" t="str">
        <f t="shared" si="3"/>
        <v>-</v>
      </c>
      <c r="AT18" s="218" t="str">
        <f t="shared" si="3"/>
        <v>-</v>
      </c>
      <c r="AU18" s="112" t="str">
        <f t="shared" si="3"/>
        <v>-</v>
      </c>
      <c r="AV18" s="240" t="str">
        <f t="shared" si="3"/>
        <v>-</v>
      </c>
      <c r="AW18" s="218" t="str">
        <f t="shared" si="3"/>
        <v>-</v>
      </c>
      <c r="AX18" s="112" t="str">
        <f t="shared" si="4"/>
        <v>-</v>
      </c>
      <c r="AY18" s="239" t="str">
        <f t="shared" si="4"/>
        <v>-</v>
      </c>
      <c r="AZ18" s="254">
        <f t="shared" si="4"/>
        <v>0</v>
      </c>
      <c r="BA18" s="252" t="str">
        <f t="shared" si="4"/>
        <v>-</v>
      </c>
      <c r="BB18" s="240" t="str">
        <f t="shared" si="4"/>
        <v>-</v>
      </c>
      <c r="BC18" s="218" t="str">
        <f t="shared" si="4"/>
        <v>-</v>
      </c>
      <c r="BD18" s="112" t="str">
        <f t="shared" si="4"/>
        <v>-</v>
      </c>
      <c r="BE18" s="333"/>
      <c r="BF18" s="240">
        <f t="shared" si="4"/>
        <v>0</v>
      </c>
      <c r="BG18" s="218" t="str">
        <f t="shared" si="4"/>
        <v>-</v>
      </c>
      <c r="BH18" s="112">
        <f>AF18</f>
        <v>0</v>
      </c>
      <c r="BI18" s="333"/>
      <c r="BJ18" s="240">
        <f>AH18</f>
        <v>0</v>
      </c>
      <c r="BK18" s="333"/>
      <c r="BL18" s="21">
        <f>AJ18</f>
        <v>0</v>
      </c>
      <c r="BM18" s="333"/>
      <c r="BN18" s="114">
        <f>AL18</f>
        <v>0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>
        <f>IF(Q18="-",0,IF(Q18&gt;S18,3,IF(Q18=S18,1,0)))</f>
        <v>0</v>
      </c>
      <c r="DZ18" s="110">
        <f>IF(T18="-",0,IF(T18&gt;V18,3,IF(T18=V18,1,0)))</f>
        <v>0</v>
      </c>
      <c r="EA18" s="110">
        <f>IF(W18="-",0,IF(W18&gt;Y18,3,IF(W18=Y18,1,0)))</f>
        <v>0</v>
      </c>
      <c r="EB18" s="110">
        <f>IF(Z18="-",0,IF(Z18&gt;AB18,3,IF(Z18=AB18,1,0)))</f>
        <v>0</v>
      </c>
    </row>
    <row r="19" spans="1:132" s="115" customFormat="1" ht="15" customHeight="1" thickBot="1" thickTop="1">
      <c r="A19" s="222">
        <v>0.4930555555555556</v>
      </c>
      <c r="B19" s="243" t="s">
        <v>72</v>
      </c>
      <c r="C19" s="127" t="s">
        <v>6</v>
      </c>
      <c r="D19" s="55">
        <f>L10</f>
        <v>2</v>
      </c>
      <c r="E19" s="56" t="str">
        <f>M10</f>
        <v>Lerums IS Lila</v>
      </c>
      <c r="F19" s="55">
        <f>L12</f>
        <v>4</v>
      </c>
      <c r="G19" s="56" t="str">
        <f>M12</f>
        <v>Sjuntorps IF</v>
      </c>
      <c r="H19" s="169" t="s">
        <v>20</v>
      </c>
      <c r="I19" s="42" t="s">
        <v>20</v>
      </c>
      <c r="J19" s="213" t="s">
        <v>20</v>
      </c>
      <c r="K19" s="120"/>
      <c r="L19" s="21">
        <v>9</v>
      </c>
      <c r="M19" s="335" t="s">
        <v>110</v>
      </c>
      <c r="N19" s="336"/>
      <c r="O19" s="336"/>
      <c r="P19" s="337"/>
      <c r="Q19" s="251" t="str">
        <f>H17</f>
        <v>-</v>
      </c>
      <c r="R19" s="241" t="s">
        <v>20</v>
      </c>
      <c r="S19" s="86" t="str">
        <f>J17</f>
        <v>-</v>
      </c>
      <c r="T19" s="251" t="str">
        <f>J22</f>
        <v>-</v>
      </c>
      <c r="U19" s="241" t="s">
        <v>20</v>
      </c>
      <c r="V19" s="86" t="str">
        <f>H22</f>
        <v>-</v>
      </c>
      <c r="W19" s="251" t="str">
        <f>J13</f>
        <v>-</v>
      </c>
      <c r="X19" s="241" t="s">
        <v>20</v>
      </c>
      <c r="Y19" s="86" t="str">
        <f>H13</f>
        <v>-</v>
      </c>
      <c r="Z19" s="239" t="s">
        <v>20</v>
      </c>
      <c r="AA19" s="235"/>
      <c r="AB19" s="252" t="s">
        <v>20</v>
      </c>
      <c r="AC19" s="334"/>
      <c r="AD19" s="234">
        <f>SUM(Q19,T19,W19)</f>
        <v>0</v>
      </c>
      <c r="AE19" s="241" t="s">
        <v>20</v>
      </c>
      <c r="AF19" s="86">
        <f>SUM(S19,V19,Y19)</f>
        <v>0</v>
      </c>
      <c r="AG19" s="334"/>
      <c r="AH19" s="234">
        <f>AD19-AF19</f>
        <v>0</v>
      </c>
      <c r="AI19" s="334"/>
      <c r="AJ19" s="88">
        <f>SUM(DY19:EC19)</f>
        <v>0</v>
      </c>
      <c r="AK19" s="334"/>
      <c r="AL19" s="236"/>
      <c r="AM19" s="120"/>
      <c r="AN19" s="21">
        <f t="shared" si="3"/>
        <v>9</v>
      </c>
      <c r="AO19" s="431" t="str">
        <f t="shared" si="3"/>
        <v>Gerdskens BK Svart</v>
      </c>
      <c r="AP19" s="432"/>
      <c r="AQ19" s="432"/>
      <c r="AR19" s="433"/>
      <c r="AS19" s="240" t="str">
        <f t="shared" si="3"/>
        <v>-</v>
      </c>
      <c r="AT19" s="218" t="str">
        <f t="shared" si="3"/>
        <v>-</v>
      </c>
      <c r="AU19" s="112" t="str">
        <f t="shared" si="3"/>
        <v>-</v>
      </c>
      <c r="AV19" s="240" t="str">
        <f t="shared" si="3"/>
        <v>-</v>
      </c>
      <c r="AW19" s="218" t="str">
        <f t="shared" si="3"/>
        <v>-</v>
      </c>
      <c r="AX19" s="112" t="str">
        <f t="shared" si="4"/>
        <v>-</v>
      </c>
      <c r="AY19" s="240" t="str">
        <f t="shared" si="4"/>
        <v>-</v>
      </c>
      <c r="AZ19" s="218" t="str">
        <f t="shared" si="4"/>
        <v>-</v>
      </c>
      <c r="BA19" s="112" t="str">
        <f t="shared" si="4"/>
        <v>-</v>
      </c>
      <c r="BB19" s="239" t="str">
        <f t="shared" si="4"/>
        <v>-</v>
      </c>
      <c r="BC19" s="254">
        <f t="shared" si="4"/>
        <v>0</v>
      </c>
      <c r="BD19" s="252" t="str">
        <f t="shared" si="4"/>
        <v>-</v>
      </c>
      <c r="BE19" s="334"/>
      <c r="BF19" s="240">
        <f t="shared" si="4"/>
        <v>0</v>
      </c>
      <c r="BG19" s="218" t="str">
        <f t="shared" si="4"/>
        <v>-</v>
      </c>
      <c r="BH19" s="112">
        <f>AF19</f>
        <v>0</v>
      </c>
      <c r="BI19" s="334"/>
      <c r="BJ19" s="240">
        <f>AH19</f>
        <v>0</v>
      </c>
      <c r="BK19" s="334"/>
      <c r="BL19" s="21">
        <f>AJ19</f>
        <v>0</v>
      </c>
      <c r="BM19" s="334"/>
      <c r="BN19" s="114">
        <f>AL19</f>
        <v>0</v>
      </c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>
        <f>IF(Q19="-",0,IF(Q19&gt;S19,3,IF(Q19=S19,1,0)))</f>
        <v>0</v>
      </c>
      <c r="DZ19" s="115">
        <f>IF(T19="-",0,IF(T19&gt;V19,3,IF(T19=V19,1,0)))</f>
        <v>0</v>
      </c>
      <c r="EA19" s="115">
        <f>IF(W19="-",0,IF(W19&gt;Y19,3,IF(W19=Y19,1,0)))</f>
        <v>0</v>
      </c>
      <c r="EB19" s="115">
        <f>IF(Z19="-",0,IF(Z19&gt;AB19,3,IF(Z19=AB19,1,0)))</f>
        <v>0</v>
      </c>
    </row>
    <row r="20" spans="1:133" s="115" customFormat="1" ht="15" customHeight="1" thickBot="1" thickTop="1">
      <c r="A20" s="222">
        <v>0.5048611111111111</v>
      </c>
      <c r="B20" s="243" t="s">
        <v>73</v>
      </c>
      <c r="C20" s="127" t="s">
        <v>6</v>
      </c>
      <c r="D20" s="55">
        <f>L11</f>
        <v>3</v>
      </c>
      <c r="E20" s="56" t="str">
        <f>M11</f>
        <v>Mariedal IK 1</v>
      </c>
      <c r="F20" s="55">
        <f>L13</f>
        <v>5</v>
      </c>
      <c r="G20" s="56" t="str">
        <f>M13</f>
        <v>Rannebergens IF</v>
      </c>
      <c r="H20" s="169" t="s">
        <v>20</v>
      </c>
      <c r="I20" s="42" t="s">
        <v>20</v>
      </c>
      <c r="J20" s="213" t="s">
        <v>20</v>
      </c>
      <c r="K20" s="120"/>
      <c r="L20" s="24"/>
      <c r="M20" s="246"/>
      <c r="N20" s="246"/>
      <c r="O20" s="246"/>
      <c r="P20" s="248"/>
      <c r="Q20" s="247"/>
      <c r="R20" s="246"/>
      <c r="S20" s="248"/>
      <c r="T20" s="247"/>
      <c r="U20" s="246"/>
      <c r="V20" s="248"/>
      <c r="W20" s="247"/>
      <c r="X20" s="246"/>
      <c r="Y20" s="248"/>
      <c r="Z20" s="247"/>
      <c r="AA20" s="246"/>
      <c r="AB20" s="248"/>
      <c r="AC20" s="246"/>
      <c r="AD20" s="246"/>
      <c r="AE20" s="246"/>
      <c r="AF20" s="248"/>
      <c r="AG20" s="246"/>
      <c r="AH20" s="246"/>
      <c r="AI20" s="246"/>
      <c r="AJ20" s="249"/>
      <c r="AK20" s="246"/>
      <c r="AL20" s="246"/>
      <c r="AM20" s="246"/>
      <c r="AN20" s="24"/>
      <c r="AO20" s="246"/>
      <c r="AP20" s="41"/>
      <c r="AQ20" s="24"/>
      <c r="AR20" s="22"/>
      <c r="AS20" s="41"/>
      <c r="AT20" s="24"/>
      <c r="AU20" s="22"/>
      <c r="AV20" s="41"/>
      <c r="AW20" s="24"/>
      <c r="AX20" s="22"/>
      <c r="AY20" s="41"/>
      <c r="AZ20" s="24"/>
      <c r="BA20" s="22"/>
      <c r="BB20" s="41"/>
      <c r="BC20" s="24"/>
      <c r="BD20" s="22"/>
      <c r="BE20" s="24"/>
      <c r="BF20" s="41"/>
      <c r="BG20" s="24"/>
      <c r="BH20" s="22"/>
      <c r="BI20" s="24"/>
      <c r="BJ20" s="41"/>
      <c r="BK20" s="246"/>
      <c r="BL20" s="269"/>
      <c r="BM20" s="246"/>
      <c r="BN20" s="249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246"/>
      <c r="DZ20" s="250"/>
      <c r="EA20" s="250"/>
      <c r="EB20" s="250"/>
      <c r="EC20" s="250"/>
    </row>
    <row r="21" spans="1:129" s="115" customFormat="1" ht="15" customHeight="1" thickBot="1" thickTop="1">
      <c r="A21" s="222">
        <v>0.5166666666666667</v>
      </c>
      <c r="B21" s="243" t="s">
        <v>74</v>
      </c>
      <c r="C21" s="127" t="s">
        <v>7</v>
      </c>
      <c r="D21" s="55">
        <f>L18</f>
        <v>8</v>
      </c>
      <c r="E21" s="56" t="str">
        <f>M18</f>
        <v>Lerums IS Vit</v>
      </c>
      <c r="F21" s="55">
        <f>L16</f>
        <v>6</v>
      </c>
      <c r="G21" s="56" t="str">
        <f>M16</f>
        <v>Stora Mellby/Sollebrunn</v>
      </c>
      <c r="H21" s="169" t="s">
        <v>20</v>
      </c>
      <c r="I21" s="42" t="s">
        <v>20</v>
      </c>
      <c r="J21" s="213" t="s">
        <v>20</v>
      </c>
      <c r="K21" s="120"/>
      <c r="L21" s="17"/>
      <c r="M21" s="120"/>
      <c r="N21" s="238"/>
      <c r="O21" s="120"/>
      <c r="P21" s="237"/>
      <c r="Q21" s="238"/>
      <c r="R21" s="120"/>
      <c r="S21" s="237"/>
      <c r="T21" s="238"/>
      <c r="U21" s="120"/>
      <c r="V21" s="237"/>
      <c r="W21" s="238"/>
      <c r="X21" s="120"/>
      <c r="Y21" s="237"/>
      <c r="Z21" s="238"/>
      <c r="AA21" s="120"/>
      <c r="AB21" s="237"/>
      <c r="AC21" s="120"/>
      <c r="AD21" s="120"/>
      <c r="AE21" s="120"/>
      <c r="AF21" s="237"/>
      <c r="AG21" s="120"/>
      <c r="AH21" s="120"/>
      <c r="AI21" s="120"/>
      <c r="AJ21" s="121"/>
      <c r="AK21" s="120"/>
      <c r="AL21" s="120"/>
      <c r="AM21" s="120"/>
      <c r="AN21" s="34"/>
      <c r="AO21" s="237"/>
      <c r="AP21" s="44"/>
      <c r="AQ21" s="17"/>
      <c r="AR21" s="16"/>
      <c r="AS21" s="44"/>
      <c r="AT21" s="17"/>
      <c r="AU21" s="16"/>
      <c r="AV21" s="44"/>
      <c r="AW21" s="17"/>
      <c r="AX21" s="16"/>
      <c r="AY21" s="44"/>
      <c r="AZ21" s="17"/>
      <c r="BA21" s="16"/>
      <c r="BB21" s="44"/>
      <c r="BC21" s="17"/>
      <c r="BD21" s="16"/>
      <c r="BE21" s="17"/>
      <c r="BF21" s="44"/>
      <c r="BG21" s="17"/>
      <c r="BH21" s="16"/>
      <c r="BI21" s="17"/>
      <c r="BJ21" s="44"/>
      <c r="BK21" s="120"/>
      <c r="BL21" s="95"/>
      <c r="BM21" s="120"/>
      <c r="BN21" s="121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</row>
    <row r="22" spans="1:129" s="115" customFormat="1" ht="15" customHeight="1" thickBot="1" thickTop="1">
      <c r="A22" s="222">
        <v>0.5284722222222222</v>
      </c>
      <c r="B22" s="243" t="s">
        <v>75</v>
      </c>
      <c r="C22" s="127" t="s">
        <v>7</v>
      </c>
      <c r="D22" s="55">
        <f>L17</f>
        <v>7</v>
      </c>
      <c r="E22" s="56" t="str">
        <f>M17</f>
        <v>Mariedal IK 2</v>
      </c>
      <c r="F22" s="55">
        <f>L19</f>
        <v>9</v>
      </c>
      <c r="G22" s="56" t="str">
        <f>M19</f>
        <v>Gerdskens BK Svart</v>
      </c>
      <c r="H22" s="169" t="s">
        <v>20</v>
      </c>
      <c r="I22" s="42" t="s">
        <v>20</v>
      </c>
      <c r="J22" s="213" t="s">
        <v>20</v>
      </c>
      <c r="K22" s="120"/>
      <c r="L22" s="17"/>
      <c r="M22" s="120"/>
      <c r="N22" s="238"/>
      <c r="O22" s="120"/>
      <c r="P22" s="237"/>
      <c r="Q22" s="238"/>
      <c r="R22" s="120"/>
      <c r="S22" s="237"/>
      <c r="T22" s="238"/>
      <c r="U22" s="120"/>
      <c r="V22" s="237"/>
      <c r="W22" s="238"/>
      <c r="X22" s="120"/>
      <c r="Y22" s="237"/>
      <c r="Z22" s="238"/>
      <c r="AA22" s="120"/>
      <c r="AB22" s="237"/>
      <c r="AC22" s="120"/>
      <c r="AD22" s="120"/>
      <c r="AE22" s="120"/>
      <c r="AF22" s="237"/>
      <c r="AG22" s="120"/>
      <c r="AH22" s="120"/>
      <c r="AI22" s="120"/>
      <c r="AJ22" s="121"/>
      <c r="AK22" s="120"/>
      <c r="AL22" s="120"/>
      <c r="AM22" s="120"/>
      <c r="AN22" s="34"/>
      <c r="AO22" s="237"/>
      <c r="AP22" s="44"/>
      <c r="AQ22" s="17"/>
      <c r="AR22" s="16"/>
      <c r="AS22" s="44"/>
      <c r="AT22" s="17"/>
      <c r="AU22" s="16"/>
      <c r="AV22" s="44"/>
      <c r="AW22" s="17"/>
      <c r="AX22" s="16"/>
      <c r="AY22" s="44"/>
      <c r="AZ22" s="17"/>
      <c r="BA22" s="16"/>
      <c r="BB22" s="44"/>
      <c r="BC22" s="17"/>
      <c r="BD22" s="16"/>
      <c r="BE22" s="17"/>
      <c r="BF22" s="44"/>
      <c r="BG22" s="17"/>
      <c r="BH22" s="16"/>
      <c r="BI22" s="17"/>
      <c r="BJ22" s="44"/>
      <c r="BK22" s="120"/>
      <c r="BL22" s="95"/>
      <c r="BM22" s="120"/>
      <c r="BN22" s="121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</row>
    <row r="23" spans="1:129" s="115" customFormat="1" ht="15" customHeight="1" thickBot="1" thickTop="1">
      <c r="A23" s="222">
        <v>0.5402777777777777</v>
      </c>
      <c r="B23" s="243" t="s">
        <v>76</v>
      </c>
      <c r="C23" s="127" t="s">
        <v>6</v>
      </c>
      <c r="D23" s="55">
        <f>L12</f>
        <v>4</v>
      </c>
      <c r="E23" s="56" t="str">
        <f>M12</f>
        <v>Sjuntorps IF</v>
      </c>
      <c r="F23" s="55">
        <f>L9</f>
        <v>1</v>
      </c>
      <c r="G23" s="56" t="str">
        <f>M9</f>
        <v>Gerdskens BK Gul</v>
      </c>
      <c r="H23" s="169" t="s">
        <v>20</v>
      </c>
      <c r="I23" s="42" t="s">
        <v>20</v>
      </c>
      <c r="J23" s="213" t="s">
        <v>20</v>
      </c>
      <c r="K23" s="120"/>
      <c r="L23" s="17"/>
      <c r="M23" s="120"/>
      <c r="N23" s="238"/>
      <c r="O23" s="120"/>
      <c r="P23" s="237"/>
      <c r="Q23" s="238"/>
      <c r="R23" s="120"/>
      <c r="S23" s="237"/>
      <c r="T23" s="238"/>
      <c r="U23" s="120"/>
      <c r="V23" s="237"/>
      <c r="W23" s="238"/>
      <c r="X23" s="120"/>
      <c r="Y23" s="237"/>
      <c r="Z23" s="238"/>
      <c r="AA23" s="120"/>
      <c r="AB23" s="237"/>
      <c r="AC23" s="120"/>
      <c r="AD23" s="120"/>
      <c r="AE23" s="120"/>
      <c r="AF23" s="237"/>
      <c r="AG23" s="120"/>
      <c r="AH23" s="120"/>
      <c r="AI23" s="120"/>
      <c r="AJ23" s="121"/>
      <c r="AK23" s="120"/>
      <c r="AL23" s="120"/>
      <c r="AM23" s="120"/>
      <c r="AN23" s="34"/>
      <c r="AO23" s="237"/>
      <c r="AP23" s="44"/>
      <c r="AQ23" s="17"/>
      <c r="AR23" s="16"/>
      <c r="AS23" s="44"/>
      <c r="AT23" s="17"/>
      <c r="AU23" s="16"/>
      <c r="AV23" s="44"/>
      <c r="AW23" s="17"/>
      <c r="AX23" s="16"/>
      <c r="AY23" s="44"/>
      <c r="AZ23" s="17"/>
      <c r="BA23" s="16"/>
      <c r="BB23" s="44"/>
      <c r="BC23" s="17"/>
      <c r="BD23" s="16"/>
      <c r="BE23" s="17"/>
      <c r="BF23" s="44"/>
      <c r="BG23" s="17"/>
      <c r="BH23" s="16"/>
      <c r="BI23" s="17"/>
      <c r="BJ23" s="44"/>
      <c r="BK23" s="120"/>
      <c r="BL23" s="95"/>
      <c r="BM23" s="120"/>
      <c r="BN23" s="121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</row>
    <row r="24" spans="1:129" s="115" customFormat="1" ht="15" customHeight="1" thickBot="1" thickTop="1">
      <c r="A24" s="222">
        <v>0.5520833333333334</v>
      </c>
      <c r="B24" s="243" t="s">
        <v>77</v>
      </c>
      <c r="C24" s="127" t="s">
        <v>6</v>
      </c>
      <c r="D24" s="55">
        <f>L13</f>
        <v>5</v>
      </c>
      <c r="E24" s="56" t="str">
        <f>M13</f>
        <v>Rannebergens IF</v>
      </c>
      <c r="F24" s="55">
        <f>L10</f>
        <v>2</v>
      </c>
      <c r="G24" s="56" t="str">
        <f>M10</f>
        <v>Lerums IS Lila</v>
      </c>
      <c r="H24" s="169" t="s">
        <v>20</v>
      </c>
      <c r="I24" s="42" t="s">
        <v>20</v>
      </c>
      <c r="J24" s="213" t="s">
        <v>20</v>
      </c>
      <c r="K24" s="120"/>
      <c r="L24" s="17"/>
      <c r="M24" s="120"/>
      <c r="N24" s="238"/>
      <c r="O24" s="120"/>
      <c r="P24" s="237"/>
      <c r="Q24" s="238"/>
      <c r="R24" s="120"/>
      <c r="S24" s="237"/>
      <c r="T24" s="238"/>
      <c r="U24" s="120"/>
      <c r="V24" s="237"/>
      <c r="W24" s="238"/>
      <c r="X24" s="120">
        <f>T24-V24</f>
        <v>0</v>
      </c>
      <c r="Y24" s="237"/>
      <c r="Z24" s="238"/>
      <c r="AA24" s="120"/>
      <c r="AB24" s="237"/>
      <c r="AC24" s="120"/>
      <c r="AD24" s="120"/>
      <c r="AE24" s="120"/>
      <c r="AF24" s="237"/>
      <c r="AG24" s="120"/>
      <c r="AH24" s="120"/>
      <c r="AI24" s="120"/>
      <c r="AJ24" s="121"/>
      <c r="AK24" s="120"/>
      <c r="AL24" s="120"/>
      <c r="AM24" s="120"/>
      <c r="AN24" s="34"/>
      <c r="AO24" s="237"/>
      <c r="AP24" s="44"/>
      <c r="AQ24" s="17"/>
      <c r="AR24" s="16"/>
      <c r="AS24" s="44"/>
      <c r="AT24" s="17"/>
      <c r="AU24" s="16"/>
      <c r="AV24" s="44"/>
      <c r="AW24" s="17"/>
      <c r="AX24" s="16"/>
      <c r="AY24" s="44"/>
      <c r="AZ24" s="17"/>
      <c r="BA24" s="16"/>
      <c r="BB24" s="44"/>
      <c r="BC24" s="17"/>
      <c r="BD24" s="16"/>
      <c r="BE24" s="17"/>
      <c r="BF24" s="44"/>
      <c r="BG24" s="17"/>
      <c r="BH24" s="16"/>
      <c r="BI24" s="17"/>
      <c r="BJ24" s="44"/>
      <c r="BK24" s="120"/>
      <c r="BL24" s="95"/>
      <c r="BM24" s="120"/>
      <c r="BN24" s="121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</row>
    <row r="25" spans="1:129" s="115" customFormat="1" ht="15" customHeight="1" thickBot="1" thickTop="1">
      <c r="A25" s="123"/>
      <c r="B25" s="142"/>
      <c r="C25" s="242"/>
      <c r="D25" s="95"/>
      <c r="E25" s="120"/>
      <c r="F25" s="95"/>
      <c r="G25" s="120"/>
      <c r="H25" s="44"/>
      <c r="I25" s="17"/>
      <c r="J25" s="63"/>
      <c r="K25" s="120"/>
      <c r="L25" s="17"/>
      <c r="M25" s="120"/>
      <c r="N25" s="238"/>
      <c r="O25" s="120"/>
      <c r="P25" s="237"/>
      <c r="Q25" s="238"/>
      <c r="R25" s="120"/>
      <c r="S25" s="237"/>
      <c r="T25" s="238"/>
      <c r="U25" s="120"/>
      <c r="V25" s="237"/>
      <c r="W25" s="238"/>
      <c r="X25" s="120"/>
      <c r="Y25" s="237"/>
      <c r="Z25" s="238"/>
      <c r="AA25" s="120"/>
      <c r="AB25" s="237"/>
      <c r="AC25" s="120"/>
      <c r="AD25" s="120"/>
      <c r="AE25" s="120"/>
      <c r="AF25" s="237"/>
      <c r="AG25" s="120"/>
      <c r="AH25" s="120"/>
      <c r="AI25" s="120"/>
      <c r="AJ25" s="121"/>
      <c r="AK25" s="120"/>
      <c r="AL25" s="120"/>
      <c r="AM25" s="120"/>
      <c r="AN25" s="34"/>
      <c r="AO25" s="237"/>
      <c r="AP25" s="44"/>
      <c r="AQ25" s="17"/>
      <c r="AR25" s="16"/>
      <c r="AS25" s="44"/>
      <c r="AT25" s="17"/>
      <c r="AU25" s="16"/>
      <c r="AV25" s="44"/>
      <c r="AW25" s="17"/>
      <c r="AX25" s="16"/>
      <c r="AY25" s="44"/>
      <c r="AZ25" s="17"/>
      <c r="BA25" s="16"/>
      <c r="BB25" s="44"/>
      <c r="BC25" s="17"/>
      <c r="BD25" s="16"/>
      <c r="BE25" s="17"/>
      <c r="BF25" s="44"/>
      <c r="BG25" s="17"/>
      <c r="BH25" s="16"/>
      <c r="BI25" s="17"/>
      <c r="BJ25" s="44"/>
      <c r="BK25" s="120"/>
      <c r="BL25" s="95"/>
      <c r="BM25" s="120"/>
      <c r="BN25" s="121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</row>
    <row r="26" spans="1:132" s="115" customFormat="1" ht="15" customHeight="1" thickBot="1" thickTop="1">
      <c r="A26" s="29" t="s">
        <v>16</v>
      </c>
      <c r="B26" s="243" t="s">
        <v>10</v>
      </c>
      <c r="C26" s="54" t="s">
        <v>30</v>
      </c>
      <c r="D26" s="42" t="s">
        <v>15</v>
      </c>
      <c r="E26" s="42" t="s">
        <v>4</v>
      </c>
      <c r="F26" s="42" t="s">
        <v>15</v>
      </c>
      <c r="G26" s="42" t="s">
        <v>4</v>
      </c>
      <c r="H26" s="381" t="s">
        <v>5</v>
      </c>
      <c r="I26" s="419"/>
      <c r="J26" s="420"/>
      <c r="K26" s="120"/>
      <c r="L26" s="47" t="s">
        <v>15</v>
      </c>
      <c r="M26" s="381" t="s">
        <v>2</v>
      </c>
      <c r="N26" s="425"/>
      <c r="O26" s="425"/>
      <c r="P26" s="426"/>
      <c r="Q26" s="361">
        <f>L27</f>
        <v>10</v>
      </c>
      <c r="R26" s="361"/>
      <c r="S26" s="361"/>
      <c r="T26" s="361">
        <f>L28</f>
        <v>11</v>
      </c>
      <c r="U26" s="361"/>
      <c r="V26" s="361"/>
      <c r="W26" s="361">
        <f>L29</f>
        <v>12</v>
      </c>
      <c r="X26" s="361"/>
      <c r="Y26" s="361"/>
      <c r="Z26" s="361">
        <f>L30</f>
        <v>13</v>
      </c>
      <c r="AA26" s="361"/>
      <c r="AB26" s="361"/>
      <c r="AC26" s="381" t="s">
        <v>21</v>
      </c>
      <c r="AD26" s="434"/>
      <c r="AE26" s="434"/>
      <c r="AF26" s="434"/>
      <c r="AG26" s="434"/>
      <c r="AH26" s="435"/>
      <c r="AI26" s="381" t="s">
        <v>17</v>
      </c>
      <c r="AJ26" s="419"/>
      <c r="AK26" s="420"/>
      <c r="AL26" s="42" t="s">
        <v>18</v>
      </c>
      <c r="AM26" s="120"/>
      <c r="AN26" s="64" t="str">
        <f>L26</f>
        <v>Nr</v>
      </c>
      <c r="AO26" s="342" t="str">
        <f>M26</f>
        <v>Grupp 3</v>
      </c>
      <c r="AP26" s="446"/>
      <c r="AQ26" s="446"/>
      <c r="AR26" s="447"/>
      <c r="AS26" s="436">
        <f>Q26</f>
        <v>10</v>
      </c>
      <c r="AT26" s="436"/>
      <c r="AU26" s="436"/>
      <c r="AV26" s="436">
        <f>T26</f>
        <v>11</v>
      </c>
      <c r="AW26" s="436"/>
      <c r="AX26" s="436"/>
      <c r="AY26" s="436">
        <f>W26</f>
        <v>12</v>
      </c>
      <c r="AZ26" s="436"/>
      <c r="BA26" s="436"/>
      <c r="BB26" s="436">
        <f>Z26</f>
        <v>13</v>
      </c>
      <c r="BC26" s="436"/>
      <c r="BD26" s="436"/>
      <c r="BE26" s="342" t="str">
        <f>AC26</f>
        <v>Målskillnad</v>
      </c>
      <c r="BF26" s="448"/>
      <c r="BG26" s="448"/>
      <c r="BH26" s="448"/>
      <c r="BI26" s="448"/>
      <c r="BJ26" s="449"/>
      <c r="BK26" s="342" t="str">
        <f>AI26</f>
        <v>Poäng</v>
      </c>
      <c r="BL26" s="429"/>
      <c r="BM26" s="430"/>
      <c r="BN26" s="55" t="str">
        <f>AL26</f>
        <v>Plac</v>
      </c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 t="s">
        <v>23</v>
      </c>
      <c r="DZ26" s="115" t="s">
        <v>24</v>
      </c>
      <c r="EA26" s="115" t="s">
        <v>25</v>
      </c>
      <c r="EB26" s="115" t="s">
        <v>26</v>
      </c>
    </row>
    <row r="27" spans="1:132" s="115" customFormat="1" ht="15" customHeight="1" thickBot="1" thickTop="1">
      <c r="A27" s="222">
        <v>0.5638888888888889</v>
      </c>
      <c r="B27" s="243" t="s">
        <v>78</v>
      </c>
      <c r="C27" s="54" t="s">
        <v>8</v>
      </c>
      <c r="D27" s="55">
        <f>L27</f>
        <v>10</v>
      </c>
      <c r="E27" s="56" t="str">
        <f>M27</f>
        <v>IK Oddevold 1</v>
      </c>
      <c r="F27" s="55">
        <f>L28</f>
        <v>11</v>
      </c>
      <c r="G27" s="56" t="str">
        <f>M28</f>
        <v>Holmalunds IF Röd</v>
      </c>
      <c r="H27" s="169" t="s">
        <v>20</v>
      </c>
      <c r="I27" s="42" t="s">
        <v>20</v>
      </c>
      <c r="J27" s="213" t="s">
        <v>20</v>
      </c>
      <c r="K27" s="120"/>
      <c r="L27" s="21">
        <v>10</v>
      </c>
      <c r="M27" s="335" t="s">
        <v>111</v>
      </c>
      <c r="N27" s="340"/>
      <c r="O27" s="340"/>
      <c r="P27" s="341"/>
      <c r="Q27" s="239" t="s">
        <v>20</v>
      </c>
      <c r="R27" s="235"/>
      <c r="S27" s="252" t="s">
        <v>20</v>
      </c>
      <c r="T27" s="251" t="str">
        <f>H27</f>
        <v>-</v>
      </c>
      <c r="U27" s="241" t="s">
        <v>20</v>
      </c>
      <c r="V27" s="86" t="str">
        <f>J27</f>
        <v>-</v>
      </c>
      <c r="W27" s="251" t="str">
        <f>J35</f>
        <v>-</v>
      </c>
      <c r="X27" s="241" t="s">
        <v>20</v>
      </c>
      <c r="Y27" s="86" t="str">
        <f>H35</f>
        <v>-</v>
      </c>
      <c r="Z27" s="251" t="str">
        <f>J32</f>
        <v>-</v>
      </c>
      <c r="AA27" s="241" t="s">
        <v>20</v>
      </c>
      <c r="AB27" s="86" t="str">
        <f>H32</f>
        <v>-</v>
      </c>
      <c r="AC27" s="332"/>
      <c r="AD27" s="234">
        <f>SUM(T27,W27,Z27)</f>
        <v>0</v>
      </c>
      <c r="AE27" s="241" t="s">
        <v>20</v>
      </c>
      <c r="AF27" s="86">
        <f>SUM(V27,Y27,AB27)</f>
        <v>0</v>
      </c>
      <c r="AG27" s="332"/>
      <c r="AH27" s="234">
        <f>AD27-AF27</f>
        <v>0</v>
      </c>
      <c r="AI27" s="332"/>
      <c r="AJ27" s="88">
        <f>SUM(DY27:EC27)</f>
        <v>0</v>
      </c>
      <c r="AK27" s="332"/>
      <c r="AL27" s="236"/>
      <c r="AM27" s="120"/>
      <c r="AN27" s="21">
        <v>20</v>
      </c>
      <c r="AO27" s="450" t="str">
        <f>M27</f>
        <v>IK Oddevold 1</v>
      </c>
      <c r="AP27" s="451"/>
      <c r="AQ27" s="451"/>
      <c r="AR27" s="452"/>
      <c r="AS27" s="239" t="str">
        <f>Q27</f>
        <v>-</v>
      </c>
      <c r="AT27" s="254">
        <f aca="true" t="shared" si="5" ref="AT27:AU30">R27</f>
        <v>0</v>
      </c>
      <c r="AU27" s="252" t="str">
        <f t="shared" si="5"/>
        <v>-</v>
      </c>
      <c r="AV27" s="240" t="str">
        <f>T27</f>
        <v>-</v>
      </c>
      <c r="AW27" s="218" t="str">
        <f aca="true" t="shared" si="6" ref="AW27:AX30">U27</f>
        <v>-</v>
      </c>
      <c r="AX27" s="112" t="str">
        <f t="shared" si="6"/>
        <v>-</v>
      </c>
      <c r="AY27" s="240" t="str">
        <f>W27</f>
        <v>-</v>
      </c>
      <c r="AZ27" s="218" t="str">
        <f aca="true" t="shared" si="7" ref="AZ27:BA30">X27</f>
        <v>-</v>
      </c>
      <c r="BA27" s="112" t="str">
        <f t="shared" si="7"/>
        <v>-</v>
      </c>
      <c r="BB27" s="240" t="str">
        <f>Z27</f>
        <v>-</v>
      </c>
      <c r="BC27" s="218" t="str">
        <f aca="true" t="shared" si="8" ref="BC27:BD30">AA27</f>
        <v>-</v>
      </c>
      <c r="BD27" s="112" t="str">
        <f t="shared" si="8"/>
        <v>-</v>
      </c>
      <c r="BE27" s="332"/>
      <c r="BF27" s="240">
        <f aca="true" t="shared" si="9" ref="BF27:BH30">AD27</f>
        <v>0</v>
      </c>
      <c r="BG27" s="218" t="str">
        <f t="shared" si="9"/>
        <v>-</v>
      </c>
      <c r="BH27" s="112">
        <f t="shared" si="9"/>
        <v>0</v>
      </c>
      <c r="BI27" s="332"/>
      <c r="BJ27" s="240">
        <f>AH27</f>
        <v>0</v>
      </c>
      <c r="BK27" s="332"/>
      <c r="BL27" s="21">
        <f>AJ27</f>
        <v>0</v>
      </c>
      <c r="BM27" s="332"/>
      <c r="BN27" s="114">
        <f>AL27</f>
        <v>0</v>
      </c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>
        <f>IF(Q27="-",0,IF(Q27&gt;S27,3,IF(Q27=S27,1,0)))</f>
        <v>0</v>
      </c>
      <c r="DZ27" s="115">
        <f>IF(T27="-",0,IF(T27&gt;V27,3,IF(T27=V27,1,0)))</f>
        <v>0</v>
      </c>
      <c r="EA27" s="115">
        <f>IF(W27="-",0,IF(W27&gt;Y27,3,IF(W27=Y27,1,0)))</f>
        <v>0</v>
      </c>
      <c r="EB27" s="115">
        <f>IF(Z27="-",0,IF(Z27&gt;AB27,3,IF(Z27=AB27,1,0)))</f>
        <v>0</v>
      </c>
    </row>
    <row r="28" spans="1:132" s="115" customFormat="1" ht="15" customHeight="1" thickBot="1" thickTop="1">
      <c r="A28" s="222">
        <v>0.5756944444444444</v>
      </c>
      <c r="B28" s="243" t="s">
        <v>79</v>
      </c>
      <c r="C28" s="54" t="s">
        <v>8</v>
      </c>
      <c r="D28" s="55">
        <f>L29</f>
        <v>12</v>
      </c>
      <c r="E28" s="56" t="str">
        <f>M29</f>
        <v>Trollhättans FK 2</v>
      </c>
      <c r="F28" s="55">
        <f>L30</f>
        <v>13</v>
      </c>
      <c r="G28" s="56" t="str">
        <f>M30</f>
        <v>Floda BoIF</v>
      </c>
      <c r="H28" s="169" t="s">
        <v>20</v>
      </c>
      <c r="I28" s="42" t="s">
        <v>20</v>
      </c>
      <c r="J28" s="213" t="s">
        <v>20</v>
      </c>
      <c r="K28" s="120"/>
      <c r="L28" s="21">
        <v>11</v>
      </c>
      <c r="M28" s="335" t="s">
        <v>112</v>
      </c>
      <c r="N28" s="340"/>
      <c r="O28" s="340"/>
      <c r="P28" s="341"/>
      <c r="Q28" s="251" t="str">
        <f>J27</f>
        <v>-</v>
      </c>
      <c r="R28" s="241" t="s">
        <v>20</v>
      </c>
      <c r="S28" s="86" t="str">
        <f>H27</f>
        <v>-</v>
      </c>
      <c r="T28" s="239" t="s">
        <v>20</v>
      </c>
      <c r="U28" s="235"/>
      <c r="V28" s="252" t="s">
        <v>20</v>
      </c>
      <c r="W28" s="251" t="str">
        <f>H31</f>
        <v>-</v>
      </c>
      <c r="X28" s="241" t="s">
        <v>20</v>
      </c>
      <c r="Y28" s="86" t="str">
        <f>J31</f>
        <v>-</v>
      </c>
      <c r="Z28" s="251" t="str">
        <f>H36</f>
        <v>-</v>
      </c>
      <c r="AA28" s="241" t="s">
        <v>20</v>
      </c>
      <c r="AB28" s="86" t="str">
        <f>J36</f>
        <v>-</v>
      </c>
      <c r="AC28" s="333"/>
      <c r="AD28" s="234">
        <f>SUM(Q28,W28,Z28)</f>
        <v>0</v>
      </c>
      <c r="AE28" s="241" t="s">
        <v>20</v>
      </c>
      <c r="AF28" s="86">
        <f>SUM(S28,Y28,AB28)</f>
        <v>0</v>
      </c>
      <c r="AG28" s="333"/>
      <c r="AH28" s="234">
        <f>AD28-AF28</f>
        <v>0</v>
      </c>
      <c r="AI28" s="333"/>
      <c r="AJ28" s="88">
        <f>SUM(DY28:EC28)</f>
        <v>0</v>
      </c>
      <c r="AK28" s="333"/>
      <c r="AL28" s="236"/>
      <c r="AM28" s="120"/>
      <c r="AN28" s="21">
        <v>21</v>
      </c>
      <c r="AO28" s="450" t="str">
        <f>M28</f>
        <v>Holmalunds IF Röd</v>
      </c>
      <c r="AP28" s="451"/>
      <c r="AQ28" s="451"/>
      <c r="AR28" s="452"/>
      <c r="AS28" s="240" t="str">
        <f>Q28</f>
        <v>-</v>
      </c>
      <c r="AT28" s="218" t="str">
        <f t="shared" si="5"/>
        <v>-</v>
      </c>
      <c r="AU28" s="112" t="str">
        <f t="shared" si="5"/>
        <v>-</v>
      </c>
      <c r="AV28" s="239" t="str">
        <f>T28</f>
        <v>-</v>
      </c>
      <c r="AW28" s="254">
        <f t="shared" si="6"/>
        <v>0</v>
      </c>
      <c r="AX28" s="252" t="str">
        <f t="shared" si="6"/>
        <v>-</v>
      </c>
      <c r="AY28" s="240" t="str">
        <f>W28</f>
        <v>-</v>
      </c>
      <c r="AZ28" s="218" t="str">
        <f t="shared" si="7"/>
        <v>-</v>
      </c>
      <c r="BA28" s="112" t="str">
        <f t="shared" si="7"/>
        <v>-</v>
      </c>
      <c r="BB28" s="240" t="str">
        <f>Z28</f>
        <v>-</v>
      </c>
      <c r="BC28" s="218" t="str">
        <f t="shared" si="8"/>
        <v>-</v>
      </c>
      <c r="BD28" s="112" t="str">
        <f t="shared" si="8"/>
        <v>-</v>
      </c>
      <c r="BE28" s="333"/>
      <c r="BF28" s="240">
        <f t="shared" si="9"/>
        <v>0</v>
      </c>
      <c r="BG28" s="218" t="str">
        <f t="shared" si="9"/>
        <v>-</v>
      </c>
      <c r="BH28" s="112">
        <f t="shared" si="9"/>
        <v>0</v>
      </c>
      <c r="BI28" s="333"/>
      <c r="BJ28" s="240">
        <f>AH28</f>
        <v>0</v>
      </c>
      <c r="BK28" s="333"/>
      <c r="BL28" s="21">
        <f>AJ28</f>
        <v>0</v>
      </c>
      <c r="BM28" s="333"/>
      <c r="BN28" s="114">
        <f>AL28</f>
        <v>0</v>
      </c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>
        <f>IF(Q28="-",0,IF(Q28&gt;S28,3,IF(Q28=S28,1,0)))</f>
        <v>0</v>
      </c>
      <c r="DZ28" s="115">
        <f>IF(T28="-",0,IF(T28&gt;V28,3,IF(T28=V28,1,0)))</f>
        <v>0</v>
      </c>
      <c r="EA28" s="115">
        <f>IF(W28="-",0,IF(W28&gt;Y28,3,IF(W28=Y28,1,0)))</f>
        <v>0</v>
      </c>
      <c r="EB28" s="115">
        <f>IF(Z28="-",0,IF(Z28&gt;AB28,3,IF(Z28=AB28,1,0)))</f>
        <v>0</v>
      </c>
    </row>
    <row r="29" spans="1:132" s="115" customFormat="1" ht="15" customHeight="1" thickBot="1" thickTop="1">
      <c r="A29" s="222">
        <v>0.5875</v>
      </c>
      <c r="B29" s="243" t="s">
        <v>80</v>
      </c>
      <c r="C29" s="54" t="s">
        <v>9</v>
      </c>
      <c r="D29" s="55">
        <f>L34</f>
        <v>14</v>
      </c>
      <c r="E29" s="56" t="str">
        <f>M34</f>
        <v>Trollhättans FK 1</v>
      </c>
      <c r="F29" s="55">
        <f>L35</f>
        <v>15</v>
      </c>
      <c r="G29" s="56" t="str">
        <f>M35</f>
        <v>Askims IK</v>
      </c>
      <c r="H29" s="169" t="s">
        <v>20</v>
      </c>
      <c r="I29" s="42" t="s">
        <v>20</v>
      </c>
      <c r="J29" s="213" t="s">
        <v>20</v>
      </c>
      <c r="K29" s="120"/>
      <c r="L29" s="21">
        <v>12</v>
      </c>
      <c r="M29" s="335" t="s">
        <v>113</v>
      </c>
      <c r="N29" s="340"/>
      <c r="O29" s="340"/>
      <c r="P29" s="341"/>
      <c r="Q29" s="251" t="str">
        <f>H35</f>
        <v>-</v>
      </c>
      <c r="R29" s="241" t="s">
        <v>20</v>
      </c>
      <c r="S29" s="86" t="str">
        <f>J35</f>
        <v>-</v>
      </c>
      <c r="T29" s="251" t="str">
        <f>J31</f>
        <v>-</v>
      </c>
      <c r="U29" s="241" t="s">
        <v>20</v>
      </c>
      <c r="V29" s="86" t="str">
        <f>H31</f>
        <v>-</v>
      </c>
      <c r="W29" s="239" t="s">
        <v>20</v>
      </c>
      <c r="X29" s="235"/>
      <c r="Y29" s="252" t="s">
        <v>20</v>
      </c>
      <c r="Z29" s="251" t="str">
        <f>H28</f>
        <v>-</v>
      </c>
      <c r="AA29" s="241" t="s">
        <v>20</v>
      </c>
      <c r="AB29" s="86" t="str">
        <f>J28</f>
        <v>-</v>
      </c>
      <c r="AC29" s="333"/>
      <c r="AD29" s="234">
        <f>SUM(Q29,T29,Z29)</f>
        <v>0</v>
      </c>
      <c r="AE29" s="241" t="s">
        <v>20</v>
      </c>
      <c r="AF29" s="86">
        <f>SUM(S29,V29,AB29)</f>
        <v>0</v>
      </c>
      <c r="AG29" s="333"/>
      <c r="AH29" s="234">
        <f>AD29-AF29</f>
        <v>0</v>
      </c>
      <c r="AI29" s="333"/>
      <c r="AJ29" s="88">
        <f>SUM(DY29:EC29)</f>
        <v>0</v>
      </c>
      <c r="AK29" s="333"/>
      <c r="AL29" s="236"/>
      <c r="AM29" s="120"/>
      <c r="AN29" s="21">
        <v>22</v>
      </c>
      <c r="AO29" s="450" t="str">
        <f>M29</f>
        <v>Trollhättans FK 2</v>
      </c>
      <c r="AP29" s="451"/>
      <c r="AQ29" s="451"/>
      <c r="AR29" s="452"/>
      <c r="AS29" s="240" t="str">
        <f>Q29</f>
        <v>-</v>
      </c>
      <c r="AT29" s="218" t="str">
        <f t="shared" si="5"/>
        <v>-</v>
      </c>
      <c r="AU29" s="112" t="str">
        <f t="shared" si="5"/>
        <v>-</v>
      </c>
      <c r="AV29" s="240" t="str">
        <f>T29</f>
        <v>-</v>
      </c>
      <c r="AW29" s="218" t="str">
        <f t="shared" si="6"/>
        <v>-</v>
      </c>
      <c r="AX29" s="112" t="str">
        <f t="shared" si="6"/>
        <v>-</v>
      </c>
      <c r="AY29" s="239" t="str">
        <f>W29</f>
        <v>-</v>
      </c>
      <c r="AZ29" s="254">
        <f t="shared" si="7"/>
        <v>0</v>
      </c>
      <c r="BA29" s="252" t="str">
        <f t="shared" si="7"/>
        <v>-</v>
      </c>
      <c r="BB29" s="240" t="str">
        <f>Z29</f>
        <v>-</v>
      </c>
      <c r="BC29" s="218" t="str">
        <f t="shared" si="8"/>
        <v>-</v>
      </c>
      <c r="BD29" s="112" t="str">
        <f t="shared" si="8"/>
        <v>-</v>
      </c>
      <c r="BE29" s="333"/>
      <c r="BF29" s="240">
        <f t="shared" si="9"/>
        <v>0</v>
      </c>
      <c r="BG29" s="218" t="str">
        <f t="shared" si="9"/>
        <v>-</v>
      </c>
      <c r="BH29" s="112">
        <f t="shared" si="9"/>
        <v>0</v>
      </c>
      <c r="BI29" s="333"/>
      <c r="BJ29" s="240">
        <f>AH29</f>
        <v>0</v>
      </c>
      <c r="BK29" s="333"/>
      <c r="BL29" s="21">
        <f>AJ29</f>
        <v>0</v>
      </c>
      <c r="BM29" s="333"/>
      <c r="BN29" s="114">
        <f>AL29</f>
        <v>0</v>
      </c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>
        <f>IF(Q29="-",0,IF(Q29&gt;S29,3,IF(Q29=S29,1,0)))</f>
        <v>0</v>
      </c>
      <c r="DZ29" s="115">
        <f>IF(T29="-",0,IF(T29&gt;V29,3,IF(T29=V29,1,0)))</f>
        <v>0</v>
      </c>
      <c r="EA29" s="115">
        <f>IF(W29="-",0,IF(W29&gt;Y29,3,IF(W29=Y29,1,0)))</f>
        <v>0</v>
      </c>
      <c r="EB29" s="115">
        <f>IF(Z29="-",0,IF(Z29&gt;AB29,3,IF(Z29=AB29,1,0)))</f>
        <v>0</v>
      </c>
    </row>
    <row r="30" spans="1:132" s="115" customFormat="1" ht="15" customHeight="1" thickBot="1" thickTop="1">
      <c r="A30" s="222">
        <v>0.5993055555555555</v>
      </c>
      <c r="B30" s="243" t="s">
        <v>81</v>
      </c>
      <c r="C30" s="54" t="s">
        <v>9</v>
      </c>
      <c r="D30" s="55">
        <f>L36</f>
        <v>16</v>
      </c>
      <c r="E30" s="56" t="str">
        <f>M36</f>
        <v>IK Oddevold 2</v>
      </c>
      <c r="F30" s="55">
        <f>L37</f>
        <v>17</v>
      </c>
      <c r="G30" s="56" t="str">
        <f>M37</f>
        <v>Holmalunds IF Vit</v>
      </c>
      <c r="H30" s="169" t="s">
        <v>20</v>
      </c>
      <c r="I30" s="42" t="s">
        <v>20</v>
      </c>
      <c r="J30" s="213" t="s">
        <v>20</v>
      </c>
      <c r="K30" s="120"/>
      <c r="L30" s="21">
        <v>13</v>
      </c>
      <c r="M30" s="335" t="s">
        <v>114</v>
      </c>
      <c r="N30" s="340"/>
      <c r="O30" s="340"/>
      <c r="P30" s="341"/>
      <c r="Q30" s="251" t="str">
        <f>H32</f>
        <v>-</v>
      </c>
      <c r="R30" s="241" t="s">
        <v>20</v>
      </c>
      <c r="S30" s="86" t="str">
        <f>J32</f>
        <v>-</v>
      </c>
      <c r="T30" s="251" t="str">
        <f>J36</f>
        <v>-</v>
      </c>
      <c r="U30" s="241" t="s">
        <v>20</v>
      </c>
      <c r="V30" s="86" t="str">
        <f>H36</f>
        <v>-</v>
      </c>
      <c r="W30" s="251" t="str">
        <f>J28</f>
        <v>-</v>
      </c>
      <c r="X30" s="241" t="s">
        <v>20</v>
      </c>
      <c r="Y30" s="86" t="str">
        <f>H28</f>
        <v>-</v>
      </c>
      <c r="Z30" s="239" t="s">
        <v>20</v>
      </c>
      <c r="AA30" s="235"/>
      <c r="AB30" s="252" t="s">
        <v>20</v>
      </c>
      <c r="AC30" s="334"/>
      <c r="AD30" s="234">
        <f>SUM(Q30,T30,W30)</f>
        <v>0</v>
      </c>
      <c r="AE30" s="241" t="s">
        <v>20</v>
      </c>
      <c r="AF30" s="86">
        <f>SUM(S30,V30,Y30)</f>
        <v>0</v>
      </c>
      <c r="AG30" s="334"/>
      <c r="AH30" s="234">
        <f>AD30-AF30</f>
        <v>0</v>
      </c>
      <c r="AI30" s="334"/>
      <c r="AJ30" s="88">
        <f>SUM(DY30:EC30)</f>
        <v>0</v>
      </c>
      <c r="AK30" s="334"/>
      <c r="AL30" s="236"/>
      <c r="AM30" s="120"/>
      <c r="AN30" s="21">
        <v>23</v>
      </c>
      <c r="AO30" s="450" t="str">
        <f>M30</f>
        <v>Floda BoIF</v>
      </c>
      <c r="AP30" s="451"/>
      <c r="AQ30" s="451"/>
      <c r="AR30" s="452"/>
      <c r="AS30" s="240" t="str">
        <f>Q30</f>
        <v>-</v>
      </c>
      <c r="AT30" s="218" t="str">
        <f t="shared" si="5"/>
        <v>-</v>
      </c>
      <c r="AU30" s="112" t="str">
        <f t="shared" si="5"/>
        <v>-</v>
      </c>
      <c r="AV30" s="240" t="str">
        <f>T30</f>
        <v>-</v>
      </c>
      <c r="AW30" s="218" t="str">
        <f t="shared" si="6"/>
        <v>-</v>
      </c>
      <c r="AX30" s="112" t="str">
        <f t="shared" si="6"/>
        <v>-</v>
      </c>
      <c r="AY30" s="240" t="str">
        <f>W30</f>
        <v>-</v>
      </c>
      <c r="AZ30" s="218" t="str">
        <f t="shared" si="7"/>
        <v>-</v>
      </c>
      <c r="BA30" s="112" t="str">
        <f t="shared" si="7"/>
        <v>-</v>
      </c>
      <c r="BB30" s="239" t="str">
        <f>Z30</f>
        <v>-</v>
      </c>
      <c r="BC30" s="254">
        <f t="shared" si="8"/>
        <v>0</v>
      </c>
      <c r="BD30" s="252" t="str">
        <f t="shared" si="8"/>
        <v>-</v>
      </c>
      <c r="BE30" s="334"/>
      <c r="BF30" s="240">
        <f t="shared" si="9"/>
        <v>0</v>
      </c>
      <c r="BG30" s="218" t="str">
        <f t="shared" si="9"/>
        <v>-</v>
      </c>
      <c r="BH30" s="112">
        <f t="shared" si="9"/>
        <v>0</v>
      </c>
      <c r="BI30" s="334"/>
      <c r="BJ30" s="240">
        <f>AH30</f>
        <v>0</v>
      </c>
      <c r="BK30" s="334"/>
      <c r="BL30" s="21">
        <f>AJ30</f>
        <v>0</v>
      </c>
      <c r="BM30" s="334"/>
      <c r="BN30" s="114">
        <f>AL30</f>
        <v>0</v>
      </c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>
        <f>IF(Q30="-",0,IF(Q30&gt;S30,3,IF(Q30=S30,1,0)))</f>
        <v>0</v>
      </c>
      <c r="DZ30" s="115">
        <f>IF(T30="-",0,IF(T30&gt;V30,3,IF(T30=V30,1,0)))</f>
        <v>0</v>
      </c>
      <c r="EA30" s="115">
        <f>IF(W30="-",0,IF(W30&gt;Y30,3,IF(W30=Y30,1,0)))</f>
        <v>0</v>
      </c>
      <c r="EB30" s="115">
        <f>IF(Z30="-",0,IF(Z30&gt;AB30,3,IF(Z30=AB30,1,0)))</f>
        <v>0</v>
      </c>
    </row>
    <row r="31" spans="1:129" s="115" customFormat="1" ht="15" customHeight="1" thickBot="1" thickTop="1">
      <c r="A31" s="222">
        <v>0.611111111111111</v>
      </c>
      <c r="B31" s="243" t="s">
        <v>82</v>
      </c>
      <c r="C31" s="54" t="s">
        <v>8</v>
      </c>
      <c r="D31" s="55">
        <f>L28</f>
        <v>11</v>
      </c>
      <c r="E31" s="56" t="str">
        <f>M28</f>
        <v>Holmalunds IF Röd</v>
      </c>
      <c r="F31" s="55">
        <f>L29</f>
        <v>12</v>
      </c>
      <c r="G31" s="56" t="str">
        <f>M29</f>
        <v>Trollhättans FK 2</v>
      </c>
      <c r="H31" s="169" t="s">
        <v>20</v>
      </c>
      <c r="I31" s="42" t="s">
        <v>20</v>
      </c>
      <c r="J31" s="213" t="s">
        <v>20</v>
      </c>
      <c r="K31" s="120"/>
      <c r="L31" s="17"/>
      <c r="M31" s="120"/>
      <c r="N31" s="238"/>
      <c r="O31" s="120"/>
      <c r="P31" s="237"/>
      <c r="Q31" s="238"/>
      <c r="R31" s="120"/>
      <c r="S31" s="237"/>
      <c r="T31" s="238"/>
      <c r="U31" s="120"/>
      <c r="V31" s="237"/>
      <c r="W31" s="238"/>
      <c r="X31" s="120"/>
      <c r="Y31" s="237"/>
      <c r="Z31" s="238"/>
      <c r="AA31" s="120"/>
      <c r="AB31" s="237"/>
      <c r="AC31" s="120"/>
      <c r="AD31" s="120"/>
      <c r="AE31" s="120"/>
      <c r="AF31" s="237"/>
      <c r="AG31" s="120"/>
      <c r="AH31" s="120"/>
      <c r="AI31" s="120"/>
      <c r="AJ31" s="121"/>
      <c r="AK31" s="120"/>
      <c r="AL31" s="120"/>
      <c r="AM31" s="120"/>
      <c r="AN31" s="34"/>
      <c r="AO31" s="237"/>
      <c r="AP31" s="44"/>
      <c r="AQ31" s="17"/>
      <c r="AR31" s="16"/>
      <c r="AS31" s="44"/>
      <c r="AT31" s="17"/>
      <c r="AU31" s="16"/>
      <c r="AV31" s="44"/>
      <c r="AW31" s="17"/>
      <c r="AX31" s="16"/>
      <c r="AY31" s="44"/>
      <c r="AZ31" s="17"/>
      <c r="BA31" s="16"/>
      <c r="BB31" s="44"/>
      <c r="BC31" s="17"/>
      <c r="BD31" s="16"/>
      <c r="BE31" s="17"/>
      <c r="BF31" s="44"/>
      <c r="BG31" s="17"/>
      <c r="BH31" s="16"/>
      <c r="BI31" s="17"/>
      <c r="BJ31" s="44"/>
      <c r="BK31" s="120"/>
      <c r="BL31" s="95"/>
      <c r="BM31" s="120"/>
      <c r="BN31" s="121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</row>
    <row r="32" spans="1:129" s="115" customFormat="1" ht="15" customHeight="1" thickBot="1" thickTop="1">
      <c r="A32" s="222">
        <v>0.6229166666666667</v>
      </c>
      <c r="B32" s="243" t="s">
        <v>83</v>
      </c>
      <c r="C32" s="54" t="s">
        <v>8</v>
      </c>
      <c r="D32" s="55">
        <f>L30</f>
        <v>13</v>
      </c>
      <c r="E32" s="56" t="str">
        <f>M30</f>
        <v>Floda BoIF</v>
      </c>
      <c r="F32" s="55">
        <f>L27</f>
        <v>10</v>
      </c>
      <c r="G32" s="56" t="str">
        <f>M27</f>
        <v>IK Oddevold 1</v>
      </c>
      <c r="H32" s="169" t="s">
        <v>20</v>
      </c>
      <c r="I32" s="42" t="s">
        <v>20</v>
      </c>
      <c r="J32" s="213" t="s">
        <v>20</v>
      </c>
      <c r="K32" s="120"/>
      <c r="L32" s="17"/>
      <c r="M32" s="120"/>
      <c r="N32" s="238"/>
      <c r="O32" s="120"/>
      <c r="P32" s="237"/>
      <c r="Q32" s="238"/>
      <c r="R32" s="120"/>
      <c r="S32" s="237"/>
      <c r="T32" s="238"/>
      <c r="U32" s="120"/>
      <c r="V32" s="237"/>
      <c r="W32" s="238"/>
      <c r="X32" s="120"/>
      <c r="Y32" s="237"/>
      <c r="Z32" s="238"/>
      <c r="AA32" s="120"/>
      <c r="AB32" s="237"/>
      <c r="AC32" s="120"/>
      <c r="AD32" s="120"/>
      <c r="AE32" s="120"/>
      <c r="AF32" s="237"/>
      <c r="AG32" s="120"/>
      <c r="AH32" s="120"/>
      <c r="AI32" s="120"/>
      <c r="AJ32" s="121"/>
      <c r="AK32" s="120"/>
      <c r="AL32" s="120"/>
      <c r="AM32" s="120"/>
      <c r="AN32" s="34"/>
      <c r="AO32" s="237"/>
      <c r="AP32" s="44"/>
      <c r="AQ32" s="17"/>
      <c r="AR32" s="16"/>
      <c r="AS32" s="44"/>
      <c r="AT32" s="17"/>
      <c r="AU32" s="16"/>
      <c r="AV32" s="44"/>
      <c r="AW32" s="17"/>
      <c r="AX32" s="16"/>
      <c r="AY32" s="44"/>
      <c r="AZ32" s="17"/>
      <c r="BA32" s="16"/>
      <c r="BB32" s="44"/>
      <c r="BC32" s="17"/>
      <c r="BD32" s="16"/>
      <c r="BE32" s="17"/>
      <c r="BF32" s="44"/>
      <c r="BG32" s="17"/>
      <c r="BH32" s="16"/>
      <c r="BI32" s="17"/>
      <c r="BJ32" s="44"/>
      <c r="BK32" s="120"/>
      <c r="BL32" s="95"/>
      <c r="BM32" s="120"/>
      <c r="BN32" s="121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</row>
    <row r="33" spans="1:132" s="115" customFormat="1" ht="15" customHeight="1" thickBot="1" thickTop="1">
      <c r="A33" s="222">
        <v>0.6347222222222222</v>
      </c>
      <c r="B33" s="243" t="s">
        <v>84</v>
      </c>
      <c r="C33" s="54" t="s">
        <v>9</v>
      </c>
      <c r="D33" s="55">
        <f>L35</f>
        <v>15</v>
      </c>
      <c r="E33" s="56" t="str">
        <f>M35</f>
        <v>Askims IK</v>
      </c>
      <c r="F33" s="55">
        <f>L36</f>
        <v>16</v>
      </c>
      <c r="G33" s="56" t="str">
        <f>M36</f>
        <v>IK Oddevold 2</v>
      </c>
      <c r="H33" s="169" t="s">
        <v>20</v>
      </c>
      <c r="I33" s="42" t="s">
        <v>20</v>
      </c>
      <c r="J33" s="213" t="s">
        <v>20</v>
      </c>
      <c r="K33" s="120"/>
      <c r="L33" s="47" t="s">
        <v>15</v>
      </c>
      <c r="M33" s="381" t="s">
        <v>3</v>
      </c>
      <c r="N33" s="425"/>
      <c r="O33" s="425"/>
      <c r="P33" s="426"/>
      <c r="Q33" s="361">
        <f>L34</f>
        <v>14</v>
      </c>
      <c r="R33" s="361"/>
      <c r="S33" s="361"/>
      <c r="T33" s="361">
        <f>L35</f>
        <v>15</v>
      </c>
      <c r="U33" s="361"/>
      <c r="V33" s="361"/>
      <c r="W33" s="361">
        <f>L36</f>
        <v>16</v>
      </c>
      <c r="X33" s="361"/>
      <c r="Y33" s="361"/>
      <c r="Z33" s="361">
        <f>L37</f>
        <v>17</v>
      </c>
      <c r="AA33" s="361"/>
      <c r="AB33" s="361"/>
      <c r="AC33" s="381" t="s">
        <v>21</v>
      </c>
      <c r="AD33" s="434"/>
      <c r="AE33" s="434"/>
      <c r="AF33" s="434"/>
      <c r="AG33" s="434"/>
      <c r="AH33" s="435"/>
      <c r="AI33" s="381" t="s">
        <v>17</v>
      </c>
      <c r="AJ33" s="419"/>
      <c r="AK33" s="420"/>
      <c r="AL33" s="42" t="s">
        <v>18</v>
      </c>
      <c r="AM33" s="120"/>
      <c r="AN33" s="64" t="str">
        <f aca="true" t="shared" si="10" ref="AN33:AO37">L33</f>
        <v>Nr</v>
      </c>
      <c r="AO33" s="342" t="str">
        <f t="shared" si="10"/>
        <v>Grupp 4</v>
      </c>
      <c r="AP33" s="446"/>
      <c r="AQ33" s="446"/>
      <c r="AR33" s="447"/>
      <c r="AS33" s="436">
        <f>Q33</f>
        <v>14</v>
      </c>
      <c r="AT33" s="436"/>
      <c r="AU33" s="436"/>
      <c r="AV33" s="436">
        <f>T33</f>
        <v>15</v>
      </c>
      <c r="AW33" s="436"/>
      <c r="AX33" s="436"/>
      <c r="AY33" s="436">
        <f>W33</f>
        <v>16</v>
      </c>
      <c r="AZ33" s="436"/>
      <c r="BA33" s="436"/>
      <c r="BB33" s="436">
        <f>Z33</f>
        <v>17</v>
      </c>
      <c r="BC33" s="436"/>
      <c r="BD33" s="436"/>
      <c r="BE33" s="342" t="str">
        <f>AC33</f>
        <v>Målskillnad</v>
      </c>
      <c r="BF33" s="448"/>
      <c r="BG33" s="448"/>
      <c r="BH33" s="448"/>
      <c r="BI33" s="448"/>
      <c r="BJ33" s="449"/>
      <c r="BK33" s="342" t="str">
        <f>AI33</f>
        <v>Poäng</v>
      </c>
      <c r="BL33" s="429"/>
      <c r="BM33" s="430"/>
      <c r="BN33" s="55" t="str">
        <f>AL33</f>
        <v>Plac</v>
      </c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 t="s">
        <v>23</v>
      </c>
      <c r="DZ33" s="115" t="s">
        <v>24</v>
      </c>
      <c r="EA33" s="115" t="s">
        <v>25</v>
      </c>
      <c r="EB33" s="115" t="s">
        <v>26</v>
      </c>
    </row>
    <row r="34" spans="1:132" s="115" customFormat="1" ht="15" customHeight="1" thickBot="1" thickTop="1">
      <c r="A34" s="222">
        <v>0.6465277777777778</v>
      </c>
      <c r="B34" s="243" t="s">
        <v>85</v>
      </c>
      <c r="C34" s="54" t="s">
        <v>9</v>
      </c>
      <c r="D34" s="55">
        <f>L37</f>
        <v>17</v>
      </c>
      <c r="E34" s="56" t="str">
        <f>M37</f>
        <v>Holmalunds IF Vit</v>
      </c>
      <c r="F34" s="55">
        <f>L34</f>
        <v>14</v>
      </c>
      <c r="G34" s="56" t="str">
        <f>M34</f>
        <v>Trollhättans FK 1</v>
      </c>
      <c r="H34" s="169" t="s">
        <v>20</v>
      </c>
      <c r="I34" s="42" t="s">
        <v>20</v>
      </c>
      <c r="J34" s="213" t="s">
        <v>20</v>
      </c>
      <c r="K34" s="120"/>
      <c r="L34" s="21">
        <v>14</v>
      </c>
      <c r="M34" s="335" t="s">
        <v>115</v>
      </c>
      <c r="N34" s="340"/>
      <c r="O34" s="340"/>
      <c r="P34" s="341"/>
      <c r="Q34" s="239" t="s">
        <v>20</v>
      </c>
      <c r="R34" s="235"/>
      <c r="S34" s="252" t="s">
        <v>20</v>
      </c>
      <c r="T34" s="251" t="str">
        <f>H29</f>
        <v>-</v>
      </c>
      <c r="U34" s="241" t="s">
        <v>20</v>
      </c>
      <c r="V34" s="86" t="str">
        <f>J29</f>
        <v>-</v>
      </c>
      <c r="W34" s="251" t="str">
        <f>J37</f>
        <v>-</v>
      </c>
      <c r="X34" s="241" t="s">
        <v>20</v>
      </c>
      <c r="Y34" s="86" t="str">
        <f>H37</f>
        <v>-</v>
      </c>
      <c r="Z34" s="251" t="str">
        <f>J34</f>
        <v>-</v>
      </c>
      <c r="AA34" s="241" t="s">
        <v>20</v>
      </c>
      <c r="AB34" s="86" t="str">
        <f>H34</f>
        <v>-</v>
      </c>
      <c r="AC34" s="332"/>
      <c r="AD34" s="234">
        <f>SUM(T34,W34,Z34)</f>
        <v>0</v>
      </c>
      <c r="AE34" s="241" t="s">
        <v>20</v>
      </c>
      <c r="AF34" s="86">
        <f>SUM(V34,Y34,AB34)</f>
        <v>0</v>
      </c>
      <c r="AG34" s="332"/>
      <c r="AH34" s="234">
        <f>AD34-AF34</f>
        <v>0</v>
      </c>
      <c r="AI34" s="332"/>
      <c r="AJ34" s="88">
        <f>SUM(DY34:EC34)</f>
        <v>0</v>
      </c>
      <c r="AK34" s="332"/>
      <c r="AL34" s="236"/>
      <c r="AM34" s="120"/>
      <c r="AN34" s="29">
        <f t="shared" si="10"/>
        <v>14</v>
      </c>
      <c r="AO34" s="450" t="str">
        <f t="shared" si="10"/>
        <v>Trollhättans FK 1</v>
      </c>
      <c r="AP34" s="451"/>
      <c r="AQ34" s="451"/>
      <c r="AR34" s="452"/>
      <c r="AS34" s="239" t="str">
        <f>Q34</f>
        <v>-</v>
      </c>
      <c r="AT34" s="254">
        <f aca="true" t="shared" si="11" ref="AT34:AU37">R34</f>
        <v>0</v>
      </c>
      <c r="AU34" s="252" t="str">
        <f t="shared" si="11"/>
        <v>-</v>
      </c>
      <c r="AV34" s="240" t="str">
        <f>T34</f>
        <v>-</v>
      </c>
      <c r="AW34" s="218" t="str">
        <f aca="true" t="shared" si="12" ref="AW34:AX37">U34</f>
        <v>-</v>
      </c>
      <c r="AX34" s="112" t="str">
        <f t="shared" si="12"/>
        <v>-</v>
      </c>
      <c r="AY34" s="240" t="str">
        <f>W34</f>
        <v>-</v>
      </c>
      <c r="AZ34" s="218" t="str">
        <f aca="true" t="shared" si="13" ref="AZ34:BA37">X34</f>
        <v>-</v>
      </c>
      <c r="BA34" s="112" t="str">
        <f t="shared" si="13"/>
        <v>-</v>
      </c>
      <c r="BB34" s="240" t="str">
        <f>Z34</f>
        <v>-</v>
      </c>
      <c r="BC34" s="218" t="str">
        <f aca="true" t="shared" si="14" ref="BC34:BD37">AA34</f>
        <v>-</v>
      </c>
      <c r="BD34" s="112" t="str">
        <f t="shared" si="14"/>
        <v>-</v>
      </c>
      <c r="BE34" s="332"/>
      <c r="BF34" s="240">
        <f aca="true" t="shared" si="15" ref="BF34:BH37">AD34</f>
        <v>0</v>
      </c>
      <c r="BG34" s="218" t="str">
        <f t="shared" si="15"/>
        <v>-</v>
      </c>
      <c r="BH34" s="112">
        <f t="shared" si="15"/>
        <v>0</v>
      </c>
      <c r="BI34" s="332"/>
      <c r="BJ34" s="240">
        <f>AH34</f>
        <v>0</v>
      </c>
      <c r="BK34" s="332"/>
      <c r="BL34" s="21">
        <f>AJ34</f>
        <v>0</v>
      </c>
      <c r="BM34" s="332"/>
      <c r="BN34" s="114">
        <f>AL34</f>
        <v>0</v>
      </c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>
        <f>IF(Q34="-",0,IF(Q34&gt;S34,3,IF(Q34=S34,1,0)))</f>
        <v>0</v>
      </c>
      <c r="DZ34" s="115">
        <f>IF(T34="-",0,IF(T34&gt;V34,3,IF(T34=V34,1,0)))</f>
        <v>0</v>
      </c>
      <c r="EA34" s="115">
        <f>IF(W34="-",0,IF(W34&gt;Y34,3,IF(W34=Y34,1,0)))</f>
        <v>0</v>
      </c>
      <c r="EB34" s="115">
        <f>IF(Z34="-",0,IF(Z34&gt;AB34,3,IF(Z34=AB34,1,0)))</f>
        <v>0</v>
      </c>
    </row>
    <row r="35" spans="1:132" s="115" customFormat="1" ht="15" customHeight="1" thickBot="1" thickTop="1">
      <c r="A35" s="222">
        <v>0.6583333333333333</v>
      </c>
      <c r="B35" s="243" t="s">
        <v>86</v>
      </c>
      <c r="C35" s="54" t="s">
        <v>8</v>
      </c>
      <c r="D35" s="55">
        <f>L29</f>
        <v>12</v>
      </c>
      <c r="E35" s="56" t="str">
        <f>M29</f>
        <v>Trollhättans FK 2</v>
      </c>
      <c r="F35" s="55">
        <f>L27</f>
        <v>10</v>
      </c>
      <c r="G35" s="56" t="str">
        <f>M27</f>
        <v>IK Oddevold 1</v>
      </c>
      <c r="H35" s="169" t="s">
        <v>20</v>
      </c>
      <c r="I35" s="42" t="s">
        <v>20</v>
      </c>
      <c r="J35" s="213" t="s">
        <v>20</v>
      </c>
      <c r="K35" s="120"/>
      <c r="L35" s="21">
        <v>15</v>
      </c>
      <c r="M35" s="335" t="s">
        <v>116</v>
      </c>
      <c r="N35" s="340"/>
      <c r="O35" s="340"/>
      <c r="P35" s="341"/>
      <c r="Q35" s="251" t="str">
        <f>J29</f>
        <v>-</v>
      </c>
      <c r="R35" s="241" t="s">
        <v>20</v>
      </c>
      <c r="S35" s="86" t="str">
        <f>H29</f>
        <v>-</v>
      </c>
      <c r="T35" s="239" t="s">
        <v>20</v>
      </c>
      <c r="U35" s="235"/>
      <c r="V35" s="252" t="s">
        <v>20</v>
      </c>
      <c r="W35" s="251" t="str">
        <f>H33</f>
        <v>-</v>
      </c>
      <c r="X35" s="241" t="s">
        <v>20</v>
      </c>
      <c r="Y35" s="86" t="str">
        <f>J33</f>
        <v>-</v>
      </c>
      <c r="Z35" s="251" t="str">
        <f>H38</f>
        <v>-</v>
      </c>
      <c r="AA35" s="241" t="s">
        <v>20</v>
      </c>
      <c r="AB35" s="86" t="str">
        <f>J38</f>
        <v>-</v>
      </c>
      <c r="AC35" s="333"/>
      <c r="AD35" s="234">
        <f>SUM(Q35,W35,Z35)</f>
        <v>0</v>
      </c>
      <c r="AE35" s="241" t="s">
        <v>20</v>
      </c>
      <c r="AF35" s="86">
        <f>SUM(S35,Y35,AB35)</f>
        <v>0</v>
      </c>
      <c r="AG35" s="333"/>
      <c r="AH35" s="234">
        <f>AD35-AF35</f>
        <v>0</v>
      </c>
      <c r="AI35" s="333"/>
      <c r="AJ35" s="88">
        <f>SUM(DY35:EC35)</f>
        <v>0</v>
      </c>
      <c r="AK35" s="333"/>
      <c r="AL35" s="236"/>
      <c r="AM35" s="120"/>
      <c r="AN35" s="29">
        <f t="shared" si="10"/>
        <v>15</v>
      </c>
      <c r="AO35" s="450" t="str">
        <f t="shared" si="10"/>
        <v>Askims IK</v>
      </c>
      <c r="AP35" s="451"/>
      <c r="AQ35" s="451"/>
      <c r="AR35" s="452"/>
      <c r="AS35" s="240" t="str">
        <f>Q35</f>
        <v>-</v>
      </c>
      <c r="AT35" s="218" t="str">
        <f t="shared" si="11"/>
        <v>-</v>
      </c>
      <c r="AU35" s="112" t="str">
        <f t="shared" si="11"/>
        <v>-</v>
      </c>
      <c r="AV35" s="239" t="str">
        <f>T35</f>
        <v>-</v>
      </c>
      <c r="AW35" s="254">
        <f t="shared" si="12"/>
        <v>0</v>
      </c>
      <c r="AX35" s="252" t="str">
        <f t="shared" si="12"/>
        <v>-</v>
      </c>
      <c r="AY35" s="240" t="str">
        <f>W35</f>
        <v>-</v>
      </c>
      <c r="AZ35" s="218" t="str">
        <f t="shared" si="13"/>
        <v>-</v>
      </c>
      <c r="BA35" s="112" t="str">
        <f t="shared" si="13"/>
        <v>-</v>
      </c>
      <c r="BB35" s="240" t="str">
        <f>Z35</f>
        <v>-</v>
      </c>
      <c r="BC35" s="218" t="str">
        <f t="shared" si="14"/>
        <v>-</v>
      </c>
      <c r="BD35" s="112" t="str">
        <f t="shared" si="14"/>
        <v>-</v>
      </c>
      <c r="BE35" s="333"/>
      <c r="BF35" s="240">
        <f t="shared" si="15"/>
        <v>0</v>
      </c>
      <c r="BG35" s="218" t="str">
        <f t="shared" si="15"/>
        <v>-</v>
      </c>
      <c r="BH35" s="112">
        <f t="shared" si="15"/>
        <v>0</v>
      </c>
      <c r="BI35" s="333"/>
      <c r="BJ35" s="240">
        <f>AH35</f>
        <v>0</v>
      </c>
      <c r="BK35" s="333"/>
      <c r="BL35" s="21">
        <f>AJ35</f>
        <v>0</v>
      </c>
      <c r="BM35" s="333"/>
      <c r="BN35" s="114">
        <f>AL35</f>
        <v>0</v>
      </c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>
        <f>IF(Q35="-",0,IF(Q35&gt;S35,3,IF(Q35=S35,1,0)))</f>
        <v>0</v>
      </c>
      <c r="DZ35" s="115">
        <f>IF(T35="-",0,IF(T35&gt;V35,3,IF(T35=V35,1,0)))</f>
        <v>0</v>
      </c>
      <c r="EA35" s="115">
        <f>IF(W35="-",0,IF(W35&gt;Y35,3,IF(W35=Y35,1,0)))</f>
        <v>0</v>
      </c>
      <c r="EB35" s="115">
        <f>IF(Z35="-",0,IF(Z35&gt;AB35,3,IF(Z35=AB35,1,0)))</f>
        <v>0</v>
      </c>
    </row>
    <row r="36" spans="1:132" s="115" customFormat="1" ht="15" customHeight="1" thickBot="1" thickTop="1">
      <c r="A36" s="222">
        <v>0.6701388888888888</v>
      </c>
      <c r="B36" s="243" t="s">
        <v>87</v>
      </c>
      <c r="C36" s="54" t="s">
        <v>8</v>
      </c>
      <c r="D36" s="55">
        <f>L28</f>
        <v>11</v>
      </c>
      <c r="E36" s="56" t="str">
        <f>M28</f>
        <v>Holmalunds IF Röd</v>
      </c>
      <c r="F36" s="55">
        <f>L30</f>
        <v>13</v>
      </c>
      <c r="G36" s="56" t="str">
        <f>M30</f>
        <v>Floda BoIF</v>
      </c>
      <c r="H36" s="169" t="s">
        <v>20</v>
      </c>
      <c r="I36" s="42" t="s">
        <v>20</v>
      </c>
      <c r="J36" s="213" t="s">
        <v>20</v>
      </c>
      <c r="K36" s="120"/>
      <c r="L36" s="21">
        <v>16</v>
      </c>
      <c r="M36" s="335" t="s">
        <v>117</v>
      </c>
      <c r="N36" s="340"/>
      <c r="O36" s="340"/>
      <c r="P36" s="341"/>
      <c r="Q36" s="251" t="str">
        <f>H37</f>
        <v>-</v>
      </c>
      <c r="R36" s="241" t="s">
        <v>20</v>
      </c>
      <c r="S36" s="86" t="str">
        <f>J37</f>
        <v>-</v>
      </c>
      <c r="T36" s="251" t="str">
        <f>J33</f>
        <v>-</v>
      </c>
      <c r="U36" s="241" t="s">
        <v>20</v>
      </c>
      <c r="V36" s="86" t="str">
        <f>H33</f>
        <v>-</v>
      </c>
      <c r="W36" s="239" t="s">
        <v>20</v>
      </c>
      <c r="X36" s="235"/>
      <c r="Y36" s="252" t="s">
        <v>20</v>
      </c>
      <c r="Z36" s="251" t="str">
        <f>H30</f>
        <v>-</v>
      </c>
      <c r="AA36" s="241" t="s">
        <v>20</v>
      </c>
      <c r="AB36" s="86" t="str">
        <f>J30</f>
        <v>-</v>
      </c>
      <c r="AC36" s="333"/>
      <c r="AD36" s="234">
        <f>SUM(Q36,T36,Z36)</f>
        <v>0</v>
      </c>
      <c r="AE36" s="241" t="s">
        <v>20</v>
      </c>
      <c r="AF36" s="86">
        <f>SUM(S36,V36,AB36)</f>
        <v>0</v>
      </c>
      <c r="AG36" s="333"/>
      <c r="AH36" s="234">
        <f>AD36-AF36</f>
        <v>0</v>
      </c>
      <c r="AI36" s="333"/>
      <c r="AJ36" s="88">
        <f>SUM(DY36:EC36)</f>
        <v>0</v>
      </c>
      <c r="AK36" s="333"/>
      <c r="AL36" s="236"/>
      <c r="AM36" s="120"/>
      <c r="AN36" s="29">
        <f t="shared" si="10"/>
        <v>16</v>
      </c>
      <c r="AO36" s="450" t="str">
        <f t="shared" si="10"/>
        <v>IK Oddevold 2</v>
      </c>
      <c r="AP36" s="451"/>
      <c r="AQ36" s="451"/>
      <c r="AR36" s="452"/>
      <c r="AS36" s="240" t="str">
        <f>Q36</f>
        <v>-</v>
      </c>
      <c r="AT36" s="218" t="str">
        <f t="shared" si="11"/>
        <v>-</v>
      </c>
      <c r="AU36" s="112" t="str">
        <f t="shared" si="11"/>
        <v>-</v>
      </c>
      <c r="AV36" s="240" t="str">
        <f>T36</f>
        <v>-</v>
      </c>
      <c r="AW36" s="218" t="str">
        <f t="shared" si="12"/>
        <v>-</v>
      </c>
      <c r="AX36" s="112" t="str">
        <f t="shared" si="12"/>
        <v>-</v>
      </c>
      <c r="AY36" s="239" t="str">
        <f>W36</f>
        <v>-</v>
      </c>
      <c r="AZ36" s="254">
        <f t="shared" si="13"/>
        <v>0</v>
      </c>
      <c r="BA36" s="252" t="str">
        <f t="shared" si="13"/>
        <v>-</v>
      </c>
      <c r="BB36" s="240" t="str">
        <f>Z36</f>
        <v>-</v>
      </c>
      <c r="BC36" s="218" t="str">
        <f t="shared" si="14"/>
        <v>-</v>
      </c>
      <c r="BD36" s="112" t="str">
        <f t="shared" si="14"/>
        <v>-</v>
      </c>
      <c r="BE36" s="333"/>
      <c r="BF36" s="240">
        <f t="shared" si="15"/>
        <v>0</v>
      </c>
      <c r="BG36" s="218" t="str">
        <f t="shared" si="15"/>
        <v>-</v>
      </c>
      <c r="BH36" s="112">
        <f t="shared" si="15"/>
        <v>0</v>
      </c>
      <c r="BI36" s="333"/>
      <c r="BJ36" s="240">
        <f>AH36</f>
        <v>0</v>
      </c>
      <c r="BK36" s="333"/>
      <c r="BL36" s="21">
        <f>AJ36</f>
        <v>0</v>
      </c>
      <c r="BM36" s="333"/>
      <c r="BN36" s="114">
        <f>AL36</f>
        <v>0</v>
      </c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>
        <f>IF(Q36="-",0,IF(Q36&gt;S36,3,IF(Q36=S36,1,0)))</f>
        <v>0</v>
      </c>
      <c r="DZ36" s="115">
        <f>IF(T36="-",0,IF(T36&gt;V36,3,IF(T36=V36,1,0)))</f>
        <v>0</v>
      </c>
      <c r="EA36" s="115">
        <f>IF(W36="-",0,IF(W36&gt;Y36,3,IF(W36=Y36,1,0)))</f>
        <v>0</v>
      </c>
      <c r="EB36" s="115">
        <f>IF(Z36="-",0,IF(Z36&gt;AB36,3,IF(Z36=AB36,1,0)))</f>
        <v>0</v>
      </c>
    </row>
    <row r="37" spans="1:132" s="115" customFormat="1" ht="15" customHeight="1" thickBot="1" thickTop="1">
      <c r="A37" s="222">
        <v>0.6819444444444445</v>
      </c>
      <c r="B37" s="243" t="s">
        <v>88</v>
      </c>
      <c r="C37" s="54" t="s">
        <v>9</v>
      </c>
      <c r="D37" s="55">
        <f>L36</f>
        <v>16</v>
      </c>
      <c r="E37" s="56" t="str">
        <f>M36</f>
        <v>IK Oddevold 2</v>
      </c>
      <c r="F37" s="55">
        <f>L34</f>
        <v>14</v>
      </c>
      <c r="G37" s="56" t="str">
        <f>M34</f>
        <v>Trollhättans FK 1</v>
      </c>
      <c r="H37" s="169" t="s">
        <v>20</v>
      </c>
      <c r="I37" s="42" t="s">
        <v>20</v>
      </c>
      <c r="J37" s="213" t="s">
        <v>20</v>
      </c>
      <c r="K37" s="120"/>
      <c r="L37" s="21">
        <v>17</v>
      </c>
      <c r="M37" s="335" t="s">
        <v>118</v>
      </c>
      <c r="N37" s="340"/>
      <c r="O37" s="340"/>
      <c r="P37" s="341"/>
      <c r="Q37" s="251" t="str">
        <f>H34</f>
        <v>-</v>
      </c>
      <c r="R37" s="241" t="s">
        <v>20</v>
      </c>
      <c r="S37" s="86" t="str">
        <f>J34</f>
        <v>-</v>
      </c>
      <c r="T37" s="251" t="str">
        <f>J38</f>
        <v>-</v>
      </c>
      <c r="U37" s="241" t="s">
        <v>20</v>
      </c>
      <c r="V37" s="86" t="str">
        <f>H38</f>
        <v>-</v>
      </c>
      <c r="W37" s="251" t="str">
        <f>J30</f>
        <v>-</v>
      </c>
      <c r="X37" s="241" t="s">
        <v>20</v>
      </c>
      <c r="Y37" s="86" t="str">
        <f>H30</f>
        <v>-</v>
      </c>
      <c r="Z37" s="239" t="s">
        <v>20</v>
      </c>
      <c r="AA37" s="235"/>
      <c r="AB37" s="252" t="s">
        <v>20</v>
      </c>
      <c r="AC37" s="334"/>
      <c r="AD37" s="234">
        <f>SUM(Q37,T37,W37)</f>
        <v>0</v>
      </c>
      <c r="AE37" s="241" t="s">
        <v>20</v>
      </c>
      <c r="AF37" s="86">
        <f>SUM(S37,V37,Y37)</f>
        <v>0</v>
      </c>
      <c r="AG37" s="334"/>
      <c r="AH37" s="234">
        <f>AD37-AF37</f>
        <v>0</v>
      </c>
      <c r="AI37" s="334"/>
      <c r="AJ37" s="88">
        <f>SUM(DY37:EC37)</f>
        <v>0</v>
      </c>
      <c r="AK37" s="334"/>
      <c r="AL37" s="236"/>
      <c r="AM37" s="120"/>
      <c r="AN37" s="29">
        <f t="shared" si="10"/>
        <v>17</v>
      </c>
      <c r="AO37" s="450" t="str">
        <f t="shared" si="10"/>
        <v>Holmalunds IF Vit</v>
      </c>
      <c r="AP37" s="451"/>
      <c r="AQ37" s="451"/>
      <c r="AR37" s="452"/>
      <c r="AS37" s="240" t="str">
        <f>Q37</f>
        <v>-</v>
      </c>
      <c r="AT37" s="218" t="str">
        <f t="shared" si="11"/>
        <v>-</v>
      </c>
      <c r="AU37" s="112" t="str">
        <f t="shared" si="11"/>
        <v>-</v>
      </c>
      <c r="AV37" s="240" t="str">
        <f>T37</f>
        <v>-</v>
      </c>
      <c r="AW37" s="218" t="str">
        <f t="shared" si="12"/>
        <v>-</v>
      </c>
      <c r="AX37" s="112" t="str">
        <f t="shared" si="12"/>
        <v>-</v>
      </c>
      <c r="AY37" s="240" t="str">
        <f>W37</f>
        <v>-</v>
      </c>
      <c r="AZ37" s="218" t="str">
        <f t="shared" si="13"/>
        <v>-</v>
      </c>
      <c r="BA37" s="112" t="str">
        <f t="shared" si="13"/>
        <v>-</v>
      </c>
      <c r="BB37" s="239" t="str">
        <f>Z37</f>
        <v>-</v>
      </c>
      <c r="BC37" s="254">
        <f t="shared" si="14"/>
        <v>0</v>
      </c>
      <c r="BD37" s="252" t="str">
        <f t="shared" si="14"/>
        <v>-</v>
      </c>
      <c r="BE37" s="334"/>
      <c r="BF37" s="240">
        <f t="shared" si="15"/>
        <v>0</v>
      </c>
      <c r="BG37" s="218" t="str">
        <f t="shared" si="15"/>
        <v>-</v>
      </c>
      <c r="BH37" s="112">
        <f t="shared" si="15"/>
        <v>0</v>
      </c>
      <c r="BI37" s="334"/>
      <c r="BJ37" s="240">
        <f>AH37</f>
        <v>0</v>
      </c>
      <c r="BK37" s="334"/>
      <c r="BL37" s="21">
        <f>AJ37</f>
        <v>0</v>
      </c>
      <c r="BM37" s="334"/>
      <c r="BN37" s="114">
        <f>AL37</f>
        <v>0</v>
      </c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>
        <f>IF(Q37="-",0,IF(Q37&gt;S37,3,IF(Q37=S37,1,0)))</f>
        <v>0</v>
      </c>
      <c r="DZ37" s="115">
        <f>IF(T37="-",0,IF(T37&gt;V37,3,IF(T37=V37,1,0)))</f>
        <v>0</v>
      </c>
      <c r="EA37" s="115">
        <f>IF(W37="-",0,IF(W37&gt;Y37,3,IF(W37=Y37,1,0)))</f>
        <v>0</v>
      </c>
      <c r="EB37" s="115">
        <f>IF(Z37="-",0,IF(Z37&gt;AB37,3,IF(Z37=AB37,1,0)))</f>
        <v>0</v>
      </c>
    </row>
    <row r="38" spans="1:129" s="115" customFormat="1" ht="15" customHeight="1" thickBot="1" thickTop="1">
      <c r="A38" s="222">
        <v>0.69375</v>
      </c>
      <c r="B38" s="243" t="s">
        <v>89</v>
      </c>
      <c r="C38" s="54" t="s">
        <v>9</v>
      </c>
      <c r="D38" s="55">
        <f>L35</f>
        <v>15</v>
      </c>
      <c r="E38" s="56" t="str">
        <f>M35</f>
        <v>Askims IK</v>
      </c>
      <c r="F38" s="55">
        <f>L37</f>
        <v>17</v>
      </c>
      <c r="G38" s="56" t="str">
        <f>M37</f>
        <v>Holmalunds IF Vit</v>
      </c>
      <c r="H38" s="169" t="s">
        <v>20</v>
      </c>
      <c r="I38" s="42" t="s">
        <v>20</v>
      </c>
      <c r="J38" s="213" t="s">
        <v>20</v>
      </c>
      <c r="K38" s="120"/>
      <c r="L38" s="17"/>
      <c r="M38" s="120"/>
      <c r="N38" s="238"/>
      <c r="O38" s="120"/>
      <c r="P38" s="237"/>
      <c r="Q38" s="238"/>
      <c r="R38" s="120"/>
      <c r="S38" s="237"/>
      <c r="T38" s="238"/>
      <c r="U38" s="120"/>
      <c r="V38" s="237"/>
      <c r="W38" s="238"/>
      <c r="X38" s="120"/>
      <c r="Y38" s="237"/>
      <c r="Z38" s="238"/>
      <c r="AA38" s="120"/>
      <c r="AB38" s="237"/>
      <c r="AC38" s="120"/>
      <c r="AD38" s="120"/>
      <c r="AE38" s="120"/>
      <c r="AF38" s="237"/>
      <c r="AG38" s="120"/>
      <c r="AH38" s="120"/>
      <c r="AI38" s="120"/>
      <c r="AJ38" s="121"/>
      <c r="AK38" s="120"/>
      <c r="AL38" s="120"/>
      <c r="AM38" s="120"/>
      <c r="AN38" s="34"/>
      <c r="AO38" s="237"/>
      <c r="AP38" s="44"/>
      <c r="AQ38" s="17"/>
      <c r="AR38" s="16"/>
      <c r="AS38" s="44"/>
      <c r="AT38" s="17"/>
      <c r="AU38" s="16"/>
      <c r="AV38" s="44"/>
      <c r="AW38" s="17"/>
      <c r="AX38" s="16"/>
      <c r="AY38" s="44"/>
      <c r="AZ38" s="17"/>
      <c r="BA38" s="16"/>
      <c r="BB38" s="44"/>
      <c r="BC38" s="17"/>
      <c r="BD38" s="16"/>
      <c r="BE38" s="17"/>
      <c r="BF38" s="44"/>
      <c r="BG38" s="17"/>
      <c r="BH38" s="16"/>
      <c r="BI38" s="17"/>
      <c r="BJ38" s="44"/>
      <c r="BK38" s="120"/>
      <c r="BL38" s="95"/>
      <c r="BM38" s="120"/>
      <c r="BN38" s="121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</row>
    <row r="39" spans="8:10" s="18" customFormat="1" ht="15" customHeight="1" thickBot="1" thickTop="1">
      <c r="H39" s="34"/>
      <c r="I39" s="34"/>
      <c r="J39" s="34"/>
    </row>
    <row r="40" spans="1:132" s="115" customFormat="1" ht="15" customHeight="1" thickBot="1" thickTop="1">
      <c r="A40" s="29" t="s">
        <v>16</v>
      </c>
      <c r="B40" s="243" t="s">
        <v>10</v>
      </c>
      <c r="C40" s="54" t="s">
        <v>30</v>
      </c>
      <c r="D40" s="42" t="s">
        <v>15</v>
      </c>
      <c r="E40" s="42" t="s">
        <v>4</v>
      </c>
      <c r="F40" s="42" t="s">
        <v>15</v>
      </c>
      <c r="G40" s="42" t="s">
        <v>4</v>
      </c>
      <c r="H40" s="381" t="s">
        <v>5</v>
      </c>
      <c r="I40" s="419"/>
      <c r="J40" s="420"/>
      <c r="K40" s="120"/>
      <c r="L40" s="47" t="s">
        <v>15</v>
      </c>
      <c r="M40" s="381" t="s">
        <v>13</v>
      </c>
      <c r="N40" s="425"/>
      <c r="O40" s="425"/>
      <c r="P40" s="426"/>
      <c r="Q40" s="361">
        <f>L41</f>
        <v>18</v>
      </c>
      <c r="R40" s="361"/>
      <c r="S40" s="361"/>
      <c r="T40" s="361">
        <f>L42</f>
        <v>19</v>
      </c>
      <c r="U40" s="361"/>
      <c r="V40" s="361"/>
      <c r="W40" s="361">
        <f>L43</f>
        <v>20</v>
      </c>
      <c r="X40" s="361"/>
      <c r="Y40" s="361"/>
      <c r="Z40" s="361">
        <f>L44</f>
        <v>21</v>
      </c>
      <c r="AA40" s="361"/>
      <c r="AB40" s="361"/>
      <c r="AC40" s="381" t="s">
        <v>21</v>
      </c>
      <c r="AD40" s="434"/>
      <c r="AE40" s="434"/>
      <c r="AF40" s="434"/>
      <c r="AG40" s="434"/>
      <c r="AH40" s="435"/>
      <c r="AI40" s="381" t="s">
        <v>17</v>
      </c>
      <c r="AJ40" s="419"/>
      <c r="AK40" s="420"/>
      <c r="AL40" s="42" t="s">
        <v>18</v>
      </c>
      <c r="AM40" s="120"/>
      <c r="AN40" s="64" t="str">
        <f>L40</f>
        <v>Nr</v>
      </c>
      <c r="AO40" s="342" t="str">
        <f>M40</f>
        <v>Grupp 5</v>
      </c>
      <c r="AP40" s="446"/>
      <c r="AQ40" s="446"/>
      <c r="AR40" s="447"/>
      <c r="AS40" s="436">
        <f>Q40</f>
        <v>18</v>
      </c>
      <c r="AT40" s="436"/>
      <c r="AU40" s="436"/>
      <c r="AV40" s="436">
        <f>T40</f>
        <v>19</v>
      </c>
      <c r="AW40" s="436"/>
      <c r="AX40" s="436"/>
      <c r="AY40" s="436">
        <f>W40</f>
        <v>20</v>
      </c>
      <c r="AZ40" s="436"/>
      <c r="BA40" s="436"/>
      <c r="BB40" s="436">
        <f>Z40</f>
        <v>21</v>
      </c>
      <c r="BC40" s="436"/>
      <c r="BD40" s="436"/>
      <c r="BE40" s="342" t="str">
        <f>AC40</f>
        <v>Målskillnad</v>
      </c>
      <c r="BF40" s="448"/>
      <c r="BG40" s="448"/>
      <c r="BH40" s="448"/>
      <c r="BI40" s="448"/>
      <c r="BJ40" s="449"/>
      <c r="BK40" s="342" t="str">
        <f>AI40</f>
        <v>Poäng</v>
      </c>
      <c r="BL40" s="429"/>
      <c r="BM40" s="430"/>
      <c r="BN40" s="55" t="str">
        <f>AL40</f>
        <v>Plac</v>
      </c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 t="s">
        <v>23</v>
      </c>
      <c r="DZ40" s="115" t="s">
        <v>24</v>
      </c>
      <c r="EA40" s="115" t="s">
        <v>25</v>
      </c>
      <c r="EB40" s="115" t="s">
        <v>26</v>
      </c>
    </row>
    <row r="41" spans="1:132" s="115" customFormat="1" ht="15" customHeight="1" thickBot="1" thickTop="1">
      <c r="A41" s="222">
        <v>0.7055555555555556</v>
      </c>
      <c r="B41" s="243" t="s">
        <v>90</v>
      </c>
      <c r="C41" s="54" t="s">
        <v>14</v>
      </c>
      <c r="D41" s="55">
        <f>L41</f>
        <v>18</v>
      </c>
      <c r="E41" s="56" t="str">
        <f>M41</f>
        <v>Holmalunds IF Blå</v>
      </c>
      <c r="F41" s="55">
        <f>L42</f>
        <v>19</v>
      </c>
      <c r="G41" s="56" t="str">
        <f>M42</f>
        <v>Skoftebyns IF 2</v>
      </c>
      <c r="H41" s="169" t="s">
        <v>20</v>
      </c>
      <c r="I41" s="42" t="s">
        <v>20</v>
      </c>
      <c r="J41" s="213" t="s">
        <v>20</v>
      </c>
      <c r="K41" s="120"/>
      <c r="L41" s="21">
        <v>18</v>
      </c>
      <c r="M41" s="335" t="s">
        <v>119</v>
      </c>
      <c r="N41" s="340"/>
      <c r="O41" s="340"/>
      <c r="P41" s="341"/>
      <c r="Q41" s="239" t="s">
        <v>20</v>
      </c>
      <c r="R41" s="235"/>
      <c r="S41" s="252" t="s">
        <v>20</v>
      </c>
      <c r="T41" s="251" t="str">
        <f>H41</f>
        <v>-</v>
      </c>
      <c r="U41" s="241" t="s">
        <v>20</v>
      </c>
      <c r="V41" s="86" t="str">
        <f>J41</f>
        <v>-</v>
      </c>
      <c r="W41" s="251" t="str">
        <f>J49</f>
        <v>-</v>
      </c>
      <c r="X41" s="241" t="s">
        <v>20</v>
      </c>
      <c r="Y41" s="86" t="str">
        <f>H49</f>
        <v>-</v>
      </c>
      <c r="Z41" s="251" t="str">
        <f>J46</f>
        <v>-</v>
      </c>
      <c r="AA41" s="241" t="s">
        <v>20</v>
      </c>
      <c r="AB41" s="86" t="str">
        <f>H46</f>
        <v>-</v>
      </c>
      <c r="AC41" s="332"/>
      <c r="AD41" s="234">
        <f>SUM(T41,W41,Z41)</f>
        <v>0</v>
      </c>
      <c r="AE41" s="241" t="s">
        <v>20</v>
      </c>
      <c r="AF41" s="86">
        <f>SUM(V41,Y41,AB41)</f>
        <v>0</v>
      </c>
      <c r="AG41" s="332"/>
      <c r="AH41" s="234">
        <f>AD41-AF41</f>
        <v>0</v>
      </c>
      <c r="AI41" s="332"/>
      <c r="AJ41" s="88">
        <f>SUM(DY41:EC41)</f>
        <v>0</v>
      </c>
      <c r="AK41" s="332"/>
      <c r="AL41" s="236"/>
      <c r="AM41" s="120"/>
      <c r="AN41" s="21">
        <v>20</v>
      </c>
      <c r="AO41" s="450" t="str">
        <f>M41</f>
        <v>Holmalunds IF Blå</v>
      </c>
      <c r="AP41" s="451"/>
      <c r="AQ41" s="451"/>
      <c r="AR41" s="452"/>
      <c r="AS41" s="239" t="str">
        <f>Q41</f>
        <v>-</v>
      </c>
      <c r="AT41" s="254">
        <f aca="true" t="shared" si="16" ref="AT41:AU44">R41</f>
        <v>0</v>
      </c>
      <c r="AU41" s="252" t="str">
        <f t="shared" si="16"/>
        <v>-</v>
      </c>
      <c r="AV41" s="240" t="str">
        <f>T41</f>
        <v>-</v>
      </c>
      <c r="AW41" s="218" t="str">
        <f aca="true" t="shared" si="17" ref="AW41:AX44">U41</f>
        <v>-</v>
      </c>
      <c r="AX41" s="112" t="str">
        <f t="shared" si="17"/>
        <v>-</v>
      </c>
      <c r="AY41" s="240" t="str">
        <f>W41</f>
        <v>-</v>
      </c>
      <c r="AZ41" s="218" t="str">
        <f aca="true" t="shared" si="18" ref="AZ41:BA44">X41</f>
        <v>-</v>
      </c>
      <c r="BA41" s="112" t="str">
        <f t="shared" si="18"/>
        <v>-</v>
      </c>
      <c r="BB41" s="240" t="str">
        <f>Z41</f>
        <v>-</v>
      </c>
      <c r="BC41" s="218" t="str">
        <f aca="true" t="shared" si="19" ref="BC41:BD44">AA41</f>
        <v>-</v>
      </c>
      <c r="BD41" s="112" t="str">
        <f t="shared" si="19"/>
        <v>-</v>
      </c>
      <c r="BE41" s="332"/>
      <c r="BF41" s="240">
        <f aca="true" t="shared" si="20" ref="BF41:BH44">AD41</f>
        <v>0</v>
      </c>
      <c r="BG41" s="218" t="str">
        <f t="shared" si="20"/>
        <v>-</v>
      </c>
      <c r="BH41" s="112">
        <f t="shared" si="20"/>
        <v>0</v>
      </c>
      <c r="BI41" s="332"/>
      <c r="BJ41" s="240">
        <f>AH41</f>
        <v>0</v>
      </c>
      <c r="BK41" s="332"/>
      <c r="BL41" s="21">
        <f>AJ41</f>
        <v>0</v>
      </c>
      <c r="BM41" s="332"/>
      <c r="BN41" s="114">
        <f>AL41</f>
        <v>0</v>
      </c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>
        <f>IF(Q41="-",0,IF(Q41&gt;S41,3,IF(Q41=S41,1,0)))</f>
        <v>0</v>
      </c>
      <c r="DZ41" s="115">
        <f>IF(T41="-",0,IF(T41&gt;V41,3,IF(T41=V41,1,0)))</f>
        <v>0</v>
      </c>
      <c r="EA41" s="115">
        <f>IF(W41="-",0,IF(W41&gt;Y41,3,IF(W41=Y41,1,0)))</f>
        <v>0</v>
      </c>
      <c r="EB41" s="115">
        <f>IF(Z41="-",0,IF(Z41&gt;AB41,3,IF(Z41=AB41,1,0)))</f>
        <v>0</v>
      </c>
    </row>
    <row r="42" spans="1:132" s="115" customFormat="1" ht="15" customHeight="1" thickBot="1" thickTop="1">
      <c r="A42" s="222">
        <v>0.717361111111111</v>
      </c>
      <c r="B42" s="243" t="s">
        <v>91</v>
      </c>
      <c r="C42" s="54" t="s">
        <v>14</v>
      </c>
      <c r="D42" s="55">
        <f>L43</f>
        <v>20</v>
      </c>
      <c r="E42" s="56" t="str">
        <f>M43</f>
        <v>Lödöse Nygård IK</v>
      </c>
      <c r="F42" s="55">
        <f>L44</f>
        <v>21</v>
      </c>
      <c r="G42" s="56" t="str">
        <f>M44</f>
        <v>Sävedalens IF</v>
      </c>
      <c r="H42" s="169" t="s">
        <v>20</v>
      </c>
      <c r="I42" s="42" t="s">
        <v>20</v>
      </c>
      <c r="J42" s="213" t="s">
        <v>20</v>
      </c>
      <c r="K42" s="120"/>
      <c r="L42" s="21">
        <v>19</v>
      </c>
      <c r="M42" s="335" t="s">
        <v>120</v>
      </c>
      <c r="N42" s="340"/>
      <c r="O42" s="340"/>
      <c r="P42" s="341"/>
      <c r="Q42" s="251" t="str">
        <f>J41</f>
        <v>-</v>
      </c>
      <c r="R42" s="241" t="s">
        <v>20</v>
      </c>
      <c r="S42" s="86" t="str">
        <f>H41</f>
        <v>-</v>
      </c>
      <c r="T42" s="239" t="s">
        <v>20</v>
      </c>
      <c r="U42" s="235"/>
      <c r="V42" s="252" t="s">
        <v>20</v>
      </c>
      <c r="W42" s="251" t="str">
        <f>H45</f>
        <v>-</v>
      </c>
      <c r="X42" s="241" t="s">
        <v>20</v>
      </c>
      <c r="Y42" s="86" t="str">
        <f>J45</f>
        <v>-</v>
      </c>
      <c r="Z42" s="251" t="str">
        <f>H50</f>
        <v>-</v>
      </c>
      <c r="AA42" s="241" t="s">
        <v>20</v>
      </c>
      <c r="AB42" s="86" t="str">
        <f>J50</f>
        <v>-</v>
      </c>
      <c r="AC42" s="333"/>
      <c r="AD42" s="234">
        <f>SUM(Q42,W42,Z42)</f>
        <v>0</v>
      </c>
      <c r="AE42" s="241" t="s">
        <v>20</v>
      </c>
      <c r="AF42" s="86">
        <f>SUM(S42,Y42,AB42)</f>
        <v>0</v>
      </c>
      <c r="AG42" s="333"/>
      <c r="AH42" s="234">
        <f>AD42-AF42</f>
        <v>0</v>
      </c>
      <c r="AI42" s="333"/>
      <c r="AJ42" s="88">
        <f>SUM(DY42:EC42)</f>
        <v>0</v>
      </c>
      <c r="AK42" s="333"/>
      <c r="AL42" s="236"/>
      <c r="AM42" s="120"/>
      <c r="AN42" s="21">
        <v>21</v>
      </c>
      <c r="AO42" s="450" t="str">
        <f>M42</f>
        <v>Skoftebyns IF 2</v>
      </c>
      <c r="AP42" s="451"/>
      <c r="AQ42" s="451"/>
      <c r="AR42" s="452"/>
      <c r="AS42" s="240" t="str">
        <f>Q42</f>
        <v>-</v>
      </c>
      <c r="AT42" s="218" t="str">
        <f t="shared" si="16"/>
        <v>-</v>
      </c>
      <c r="AU42" s="112" t="str">
        <f t="shared" si="16"/>
        <v>-</v>
      </c>
      <c r="AV42" s="239" t="str">
        <f>T42</f>
        <v>-</v>
      </c>
      <c r="AW42" s="254">
        <f t="shared" si="17"/>
        <v>0</v>
      </c>
      <c r="AX42" s="252" t="str">
        <f t="shared" si="17"/>
        <v>-</v>
      </c>
      <c r="AY42" s="240" t="str">
        <f>W42</f>
        <v>-</v>
      </c>
      <c r="AZ42" s="218" t="str">
        <f t="shared" si="18"/>
        <v>-</v>
      </c>
      <c r="BA42" s="112" t="str">
        <f t="shared" si="18"/>
        <v>-</v>
      </c>
      <c r="BB42" s="240" t="str">
        <f>Z42</f>
        <v>-</v>
      </c>
      <c r="BC42" s="218" t="str">
        <f t="shared" si="19"/>
        <v>-</v>
      </c>
      <c r="BD42" s="112" t="str">
        <f t="shared" si="19"/>
        <v>-</v>
      </c>
      <c r="BE42" s="333"/>
      <c r="BF42" s="240">
        <f t="shared" si="20"/>
        <v>0</v>
      </c>
      <c r="BG42" s="218" t="str">
        <f t="shared" si="20"/>
        <v>-</v>
      </c>
      <c r="BH42" s="112">
        <f t="shared" si="20"/>
        <v>0</v>
      </c>
      <c r="BI42" s="333"/>
      <c r="BJ42" s="240">
        <f>AH42</f>
        <v>0</v>
      </c>
      <c r="BK42" s="333"/>
      <c r="BL42" s="21">
        <f>AJ42</f>
        <v>0</v>
      </c>
      <c r="BM42" s="333"/>
      <c r="BN42" s="114">
        <f>AL42</f>
        <v>0</v>
      </c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>
        <f>IF(Q42="-",0,IF(Q42&gt;S42,3,IF(Q42=S42,1,0)))</f>
        <v>0</v>
      </c>
      <c r="DZ42" s="115">
        <f>IF(T42="-",0,IF(T42&gt;V42,3,IF(T42=V42,1,0)))</f>
        <v>0</v>
      </c>
      <c r="EA42" s="115">
        <f>IF(W42="-",0,IF(W42&gt;Y42,3,IF(W42=Y42,1,0)))</f>
        <v>0</v>
      </c>
      <c r="EB42" s="115">
        <f>IF(Z42="-",0,IF(Z42&gt;AB42,3,IF(Z42=AB42,1,0)))</f>
        <v>0</v>
      </c>
    </row>
    <row r="43" spans="1:132" s="115" customFormat="1" ht="15" customHeight="1" thickBot="1" thickTop="1">
      <c r="A43" s="222">
        <v>0.7291666666666666</v>
      </c>
      <c r="B43" s="243" t="s">
        <v>92</v>
      </c>
      <c r="C43" s="54" t="s">
        <v>32</v>
      </c>
      <c r="D43" s="55">
        <f>L48</f>
        <v>22</v>
      </c>
      <c r="E43" s="56" t="str">
        <f>M48</f>
        <v>Skoftebyns IF 1</v>
      </c>
      <c r="F43" s="55">
        <f>L49</f>
        <v>23</v>
      </c>
      <c r="G43" s="56" t="str">
        <f>M49</f>
        <v>Bollebygds IF</v>
      </c>
      <c r="H43" s="169" t="s">
        <v>20</v>
      </c>
      <c r="I43" s="42" t="s">
        <v>20</v>
      </c>
      <c r="J43" s="213" t="s">
        <v>20</v>
      </c>
      <c r="K43" s="120"/>
      <c r="L43" s="21">
        <v>20</v>
      </c>
      <c r="M43" s="335" t="s">
        <v>121</v>
      </c>
      <c r="N43" s="340"/>
      <c r="O43" s="340"/>
      <c r="P43" s="341"/>
      <c r="Q43" s="251" t="str">
        <f>H49</f>
        <v>-</v>
      </c>
      <c r="R43" s="241" t="s">
        <v>20</v>
      </c>
      <c r="S43" s="86" t="str">
        <f>J49</f>
        <v>-</v>
      </c>
      <c r="T43" s="251" t="str">
        <f>J45</f>
        <v>-</v>
      </c>
      <c r="U43" s="241" t="s">
        <v>20</v>
      </c>
      <c r="V43" s="86" t="str">
        <f>H45</f>
        <v>-</v>
      </c>
      <c r="W43" s="239" t="s">
        <v>20</v>
      </c>
      <c r="X43" s="235"/>
      <c r="Y43" s="252" t="s">
        <v>20</v>
      </c>
      <c r="Z43" s="251" t="str">
        <f>H42</f>
        <v>-</v>
      </c>
      <c r="AA43" s="241" t="s">
        <v>20</v>
      </c>
      <c r="AB43" s="86" t="str">
        <f>J42</f>
        <v>-</v>
      </c>
      <c r="AC43" s="333"/>
      <c r="AD43" s="234">
        <f>SUM(Q43,T43,Z43)</f>
        <v>0</v>
      </c>
      <c r="AE43" s="241" t="s">
        <v>20</v>
      </c>
      <c r="AF43" s="86">
        <f>SUM(S43,V43,AB43)</f>
        <v>0</v>
      </c>
      <c r="AG43" s="333"/>
      <c r="AH43" s="234">
        <f>AD43-AF43</f>
        <v>0</v>
      </c>
      <c r="AI43" s="333"/>
      <c r="AJ43" s="88">
        <f>SUM(DY43:EC43)</f>
        <v>0</v>
      </c>
      <c r="AK43" s="333"/>
      <c r="AL43" s="236"/>
      <c r="AM43" s="120"/>
      <c r="AN43" s="21">
        <v>22</v>
      </c>
      <c r="AO43" s="450" t="str">
        <f>M43</f>
        <v>Lödöse Nygård IK</v>
      </c>
      <c r="AP43" s="451"/>
      <c r="AQ43" s="451"/>
      <c r="AR43" s="452"/>
      <c r="AS43" s="240" t="str">
        <f>Q43</f>
        <v>-</v>
      </c>
      <c r="AT43" s="218" t="str">
        <f t="shared" si="16"/>
        <v>-</v>
      </c>
      <c r="AU43" s="112" t="str">
        <f t="shared" si="16"/>
        <v>-</v>
      </c>
      <c r="AV43" s="240" t="str">
        <f>T43</f>
        <v>-</v>
      </c>
      <c r="AW43" s="218" t="str">
        <f t="shared" si="17"/>
        <v>-</v>
      </c>
      <c r="AX43" s="112" t="str">
        <f t="shared" si="17"/>
        <v>-</v>
      </c>
      <c r="AY43" s="239" t="str">
        <f>W43</f>
        <v>-</v>
      </c>
      <c r="AZ43" s="254">
        <f t="shared" si="18"/>
        <v>0</v>
      </c>
      <c r="BA43" s="252" t="str">
        <f t="shared" si="18"/>
        <v>-</v>
      </c>
      <c r="BB43" s="240" t="str">
        <f>Z43</f>
        <v>-</v>
      </c>
      <c r="BC43" s="218" t="str">
        <f t="shared" si="19"/>
        <v>-</v>
      </c>
      <c r="BD43" s="112" t="str">
        <f t="shared" si="19"/>
        <v>-</v>
      </c>
      <c r="BE43" s="333"/>
      <c r="BF43" s="240">
        <f t="shared" si="20"/>
        <v>0</v>
      </c>
      <c r="BG43" s="218" t="str">
        <f t="shared" si="20"/>
        <v>-</v>
      </c>
      <c r="BH43" s="112">
        <f t="shared" si="20"/>
        <v>0</v>
      </c>
      <c r="BI43" s="333"/>
      <c r="BJ43" s="240">
        <f>AH43</f>
        <v>0</v>
      </c>
      <c r="BK43" s="333"/>
      <c r="BL43" s="21">
        <f>AJ43</f>
        <v>0</v>
      </c>
      <c r="BM43" s="333"/>
      <c r="BN43" s="114">
        <f>AL43</f>
        <v>0</v>
      </c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>
        <f>IF(Q43="-",0,IF(Q43&gt;S43,3,IF(Q43=S43,1,0)))</f>
        <v>0</v>
      </c>
      <c r="DZ43" s="115">
        <f>IF(T43="-",0,IF(T43&gt;V43,3,IF(T43=V43,1,0)))</f>
        <v>0</v>
      </c>
      <c r="EA43" s="115">
        <f>IF(W43="-",0,IF(W43&gt;Y43,3,IF(W43=Y43,1,0)))</f>
        <v>0</v>
      </c>
      <c r="EB43" s="115">
        <f>IF(Z43="-",0,IF(Z43&gt;AB43,3,IF(Z43=AB43,1,0)))</f>
        <v>0</v>
      </c>
    </row>
    <row r="44" spans="1:132" s="115" customFormat="1" ht="15" customHeight="1" thickBot="1" thickTop="1">
      <c r="A44" s="222">
        <v>0.7409722222222223</v>
      </c>
      <c r="B44" s="243" t="s">
        <v>93</v>
      </c>
      <c r="C44" s="54" t="s">
        <v>32</v>
      </c>
      <c r="D44" s="55">
        <f>L50</f>
        <v>24</v>
      </c>
      <c r="E44" s="56" t="str">
        <f>M50</f>
        <v>Gunnilse IS</v>
      </c>
      <c r="F44" s="55">
        <f>L51</f>
        <v>25</v>
      </c>
      <c r="G44" s="56" t="str">
        <f>M51</f>
        <v>Alingsås IF</v>
      </c>
      <c r="H44" s="169" t="s">
        <v>20</v>
      </c>
      <c r="I44" s="42" t="s">
        <v>20</v>
      </c>
      <c r="J44" s="213" t="s">
        <v>20</v>
      </c>
      <c r="K44" s="120"/>
      <c r="L44" s="21">
        <v>21</v>
      </c>
      <c r="M44" s="335" t="s">
        <v>122</v>
      </c>
      <c r="N44" s="340"/>
      <c r="O44" s="340"/>
      <c r="P44" s="341"/>
      <c r="Q44" s="251" t="str">
        <f>H46</f>
        <v>-</v>
      </c>
      <c r="R44" s="241" t="s">
        <v>20</v>
      </c>
      <c r="S44" s="86" t="str">
        <f>J46</f>
        <v>-</v>
      </c>
      <c r="T44" s="251" t="str">
        <f>J50</f>
        <v>-</v>
      </c>
      <c r="U44" s="241" t="s">
        <v>20</v>
      </c>
      <c r="V44" s="86" t="str">
        <f>H50</f>
        <v>-</v>
      </c>
      <c r="W44" s="251" t="str">
        <f>J42</f>
        <v>-</v>
      </c>
      <c r="X44" s="241" t="s">
        <v>20</v>
      </c>
      <c r="Y44" s="86" t="str">
        <f>H42</f>
        <v>-</v>
      </c>
      <c r="Z44" s="239" t="s">
        <v>20</v>
      </c>
      <c r="AA44" s="235"/>
      <c r="AB44" s="252" t="s">
        <v>20</v>
      </c>
      <c r="AC44" s="334"/>
      <c r="AD44" s="234">
        <f>SUM(Q44,T44,W44)</f>
        <v>0</v>
      </c>
      <c r="AE44" s="241" t="s">
        <v>20</v>
      </c>
      <c r="AF44" s="86">
        <f>SUM(S44,V44,Y44)</f>
        <v>0</v>
      </c>
      <c r="AG44" s="334"/>
      <c r="AH44" s="234">
        <f>AD44-AF44</f>
        <v>0</v>
      </c>
      <c r="AI44" s="334"/>
      <c r="AJ44" s="88">
        <f>SUM(DY44:EC44)</f>
        <v>0</v>
      </c>
      <c r="AK44" s="334"/>
      <c r="AL44" s="236"/>
      <c r="AM44" s="120"/>
      <c r="AN44" s="21">
        <v>23</v>
      </c>
      <c r="AO44" s="450" t="str">
        <f>M44</f>
        <v>Sävedalens IF</v>
      </c>
      <c r="AP44" s="451"/>
      <c r="AQ44" s="451"/>
      <c r="AR44" s="452"/>
      <c r="AS44" s="240" t="str">
        <f>Q44</f>
        <v>-</v>
      </c>
      <c r="AT44" s="218" t="str">
        <f t="shared" si="16"/>
        <v>-</v>
      </c>
      <c r="AU44" s="112" t="str">
        <f t="shared" si="16"/>
        <v>-</v>
      </c>
      <c r="AV44" s="240" t="str">
        <f>T44</f>
        <v>-</v>
      </c>
      <c r="AW44" s="218" t="str">
        <f t="shared" si="17"/>
        <v>-</v>
      </c>
      <c r="AX44" s="112" t="str">
        <f t="shared" si="17"/>
        <v>-</v>
      </c>
      <c r="AY44" s="240" t="str">
        <f>W44</f>
        <v>-</v>
      </c>
      <c r="AZ44" s="218" t="str">
        <f t="shared" si="18"/>
        <v>-</v>
      </c>
      <c r="BA44" s="112" t="str">
        <f t="shared" si="18"/>
        <v>-</v>
      </c>
      <c r="BB44" s="239" t="str">
        <f>Z44</f>
        <v>-</v>
      </c>
      <c r="BC44" s="254">
        <f t="shared" si="19"/>
        <v>0</v>
      </c>
      <c r="BD44" s="252" t="str">
        <f t="shared" si="19"/>
        <v>-</v>
      </c>
      <c r="BE44" s="334"/>
      <c r="BF44" s="240">
        <f t="shared" si="20"/>
        <v>0</v>
      </c>
      <c r="BG44" s="218" t="str">
        <f t="shared" si="20"/>
        <v>-</v>
      </c>
      <c r="BH44" s="112">
        <f t="shared" si="20"/>
        <v>0</v>
      </c>
      <c r="BI44" s="334"/>
      <c r="BJ44" s="240">
        <f>AH44</f>
        <v>0</v>
      </c>
      <c r="BK44" s="334"/>
      <c r="BL44" s="21">
        <f>AJ44</f>
        <v>0</v>
      </c>
      <c r="BM44" s="334"/>
      <c r="BN44" s="114">
        <f>AL44</f>
        <v>0</v>
      </c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>
        <f>IF(Q44="-",0,IF(Q44&gt;S44,3,IF(Q44=S44,1,0)))</f>
        <v>0</v>
      </c>
      <c r="DZ44" s="115">
        <f>IF(T44="-",0,IF(T44&gt;V44,3,IF(T44=V44,1,0)))</f>
        <v>0</v>
      </c>
      <c r="EA44" s="115">
        <f>IF(W44="-",0,IF(W44&gt;Y44,3,IF(W44=Y44,1,0)))</f>
        <v>0</v>
      </c>
      <c r="EB44" s="115">
        <f>IF(Z44="-",0,IF(Z44&gt;AB44,3,IF(Z44=AB44,1,0)))</f>
        <v>0</v>
      </c>
    </row>
    <row r="45" spans="1:129" s="115" customFormat="1" ht="15" customHeight="1" thickBot="1" thickTop="1">
      <c r="A45" s="222">
        <v>0.7527777777777778</v>
      </c>
      <c r="B45" s="243" t="s">
        <v>94</v>
      </c>
      <c r="C45" s="54" t="s">
        <v>14</v>
      </c>
      <c r="D45" s="55">
        <f>L42</f>
        <v>19</v>
      </c>
      <c r="E45" s="56" t="str">
        <f>M42</f>
        <v>Skoftebyns IF 2</v>
      </c>
      <c r="F45" s="55">
        <f>L43</f>
        <v>20</v>
      </c>
      <c r="G45" s="56" t="str">
        <f>M43</f>
        <v>Lödöse Nygård IK</v>
      </c>
      <c r="H45" s="169" t="s">
        <v>20</v>
      </c>
      <c r="I45" s="42" t="s">
        <v>20</v>
      </c>
      <c r="J45" s="213" t="s">
        <v>20</v>
      </c>
      <c r="K45" s="120"/>
      <c r="L45" s="17"/>
      <c r="M45" s="120"/>
      <c r="N45" s="238"/>
      <c r="O45" s="120"/>
      <c r="P45" s="237"/>
      <c r="Q45" s="238"/>
      <c r="R45" s="120"/>
      <c r="S45" s="237"/>
      <c r="T45" s="238"/>
      <c r="U45" s="120"/>
      <c r="V45" s="237"/>
      <c r="W45" s="238"/>
      <c r="X45" s="120"/>
      <c r="Y45" s="237"/>
      <c r="Z45" s="238"/>
      <c r="AA45" s="120"/>
      <c r="AB45" s="237"/>
      <c r="AC45" s="120"/>
      <c r="AD45" s="120"/>
      <c r="AE45" s="120"/>
      <c r="AF45" s="237"/>
      <c r="AG45" s="120"/>
      <c r="AH45" s="120"/>
      <c r="AI45" s="120"/>
      <c r="AJ45" s="121"/>
      <c r="AK45" s="120"/>
      <c r="AL45" s="120"/>
      <c r="AM45" s="120"/>
      <c r="AN45" s="34"/>
      <c r="AO45" s="237"/>
      <c r="AP45" s="44"/>
      <c r="AQ45" s="17"/>
      <c r="AR45" s="16"/>
      <c r="AS45" s="44"/>
      <c r="AT45" s="17"/>
      <c r="AU45" s="16"/>
      <c r="AV45" s="44"/>
      <c r="AW45" s="17"/>
      <c r="AX45" s="16"/>
      <c r="AY45" s="44"/>
      <c r="AZ45" s="17"/>
      <c r="BA45" s="16"/>
      <c r="BB45" s="44"/>
      <c r="BC45" s="17"/>
      <c r="BD45" s="16"/>
      <c r="BE45" s="17"/>
      <c r="BF45" s="44"/>
      <c r="BG45" s="17"/>
      <c r="BH45" s="16"/>
      <c r="BI45" s="17"/>
      <c r="BJ45" s="44"/>
      <c r="BK45" s="120"/>
      <c r="BL45" s="95"/>
      <c r="BM45" s="120"/>
      <c r="BN45" s="121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</row>
    <row r="46" spans="1:129" s="115" customFormat="1" ht="15" customHeight="1" thickBot="1" thickTop="1">
      <c r="A46" s="222">
        <v>0.7645833333333334</v>
      </c>
      <c r="B46" s="243" t="s">
        <v>95</v>
      </c>
      <c r="C46" s="54" t="s">
        <v>14</v>
      </c>
      <c r="D46" s="55">
        <f>L44</f>
        <v>21</v>
      </c>
      <c r="E46" s="56" t="str">
        <f>M44</f>
        <v>Sävedalens IF</v>
      </c>
      <c r="F46" s="55">
        <f>L41</f>
        <v>18</v>
      </c>
      <c r="G46" s="56" t="str">
        <f>M41</f>
        <v>Holmalunds IF Blå</v>
      </c>
      <c r="H46" s="169" t="s">
        <v>20</v>
      </c>
      <c r="I46" s="42" t="s">
        <v>20</v>
      </c>
      <c r="J46" s="213" t="s">
        <v>20</v>
      </c>
      <c r="K46" s="120"/>
      <c r="L46" s="17"/>
      <c r="M46" s="120"/>
      <c r="N46" s="238"/>
      <c r="O46" s="120"/>
      <c r="P46" s="237"/>
      <c r="Q46" s="238"/>
      <c r="R46" s="120"/>
      <c r="S46" s="237"/>
      <c r="T46" s="238"/>
      <c r="U46" s="120"/>
      <c r="V46" s="237"/>
      <c r="W46" s="238"/>
      <c r="X46" s="120"/>
      <c r="Y46" s="237"/>
      <c r="Z46" s="238"/>
      <c r="AA46" s="120"/>
      <c r="AB46" s="237"/>
      <c r="AC46" s="120"/>
      <c r="AD46" s="120"/>
      <c r="AE46" s="120"/>
      <c r="AF46" s="237"/>
      <c r="AG46" s="120"/>
      <c r="AH46" s="120"/>
      <c r="AI46" s="120"/>
      <c r="AJ46" s="121"/>
      <c r="AK46" s="120"/>
      <c r="AL46" s="120"/>
      <c r="AM46" s="120"/>
      <c r="AN46" s="34"/>
      <c r="AO46" s="237"/>
      <c r="AP46" s="44"/>
      <c r="AQ46" s="17"/>
      <c r="AR46" s="16"/>
      <c r="AS46" s="44"/>
      <c r="AT46" s="17"/>
      <c r="AU46" s="16"/>
      <c r="AV46" s="44"/>
      <c r="AW46" s="17"/>
      <c r="AX46" s="16"/>
      <c r="AY46" s="44"/>
      <c r="AZ46" s="17"/>
      <c r="BA46" s="16"/>
      <c r="BB46" s="44"/>
      <c r="BC46" s="17"/>
      <c r="BD46" s="16"/>
      <c r="BE46" s="17"/>
      <c r="BF46" s="44"/>
      <c r="BG46" s="17"/>
      <c r="BH46" s="16"/>
      <c r="BI46" s="17"/>
      <c r="BJ46" s="44"/>
      <c r="BK46" s="120"/>
      <c r="BL46" s="95"/>
      <c r="BM46" s="120"/>
      <c r="BN46" s="121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</row>
    <row r="47" spans="1:132" s="115" customFormat="1" ht="15" customHeight="1" thickBot="1" thickTop="1">
      <c r="A47" s="222">
        <v>0.7763888888888889</v>
      </c>
      <c r="B47" s="243" t="s">
        <v>96</v>
      </c>
      <c r="C47" s="54" t="s">
        <v>32</v>
      </c>
      <c r="D47" s="55">
        <f>L49</f>
        <v>23</v>
      </c>
      <c r="E47" s="56" t="str">
        <f>M49</f>
        <v>Bollebygds IF</v>
      </c>
      <c r="F47" s="55">
        <f>L50</f>
        <v>24</v>
      </c>
      <c r="G47" s="56" t="str">
        <f>M50</f>
        <v>Gunnilse IS</v>
      </c>
      <c r="H47" s="169" t="s">
        <v>20</v>
      </c>
      <c r="I47" s="42" t="s">
        <v>20</v>
      </c>
      <c r="J47" s="213" t="s">
        <v>20</v>
      </c>
      <c r="K47" s="120"/>
      <c r="L47" s="47" t="s">
        <v>15</v>
      </c>
      <c r="M47" s="381" t="s">
        <v>31</v>
      </c>
      <c r="N47" s="425"/>
      <c r="O47" s="425"/>
      <c r="P47" s="426"/>
      <c r="Q47" s="361">
        <f>L48</f>
        <v>22</v>
      </c>
      <c r="R47" s="361"/>
      <c r="S47" s="361"/>
      <c r="T47" s="361">
        <f>L49</f>
        <v>23</v>
      </c>
      <c r="U47" s="361"/>
      <c r="V47" s="361"/>
      <c r="W47" s="361">
        <f>L50</f>
        <v>24</v>
      </c>
      <c r="X47" s="361"/>
      <c r="Y47" s="361"/>
      <c r="Z47" s="361">
        <f>L51</f>
        <v>25</v>
      </c>
      <c r="AA47" s="361"/>
      <c r="AB47" s="361"/>
      <c r="AC47" s="381" t="s">
        <v>21</v>
      </c>
      <c r="AD47" s="434"/>
      <c r="AE47" s="434"/>
      <c r="AF47" s="434"/>
      <c r="AG47" s="434"/>
      <c r="AH47" s="435"/>
      <c r="AI47" s="381" t="s">
        <v>17</v>
      </c>
      <c r="AJ47" s="419"/>
      <c r="AK47" s="420"/>
      <c r="AL47" s="42" t="s">
        <v>18</v>
      </c>
      <c r="AM47" s="120"/>
      <c r="AN47" s="64" t="str">
        <f aca="true" t="shared" si="21" ref="AN47:AO51">L47</f>
        <v>Nr</v>
      </c>
      <c r="AO47" s="342" t="str">
        <f t="shared" si="21"/>
        <v>Grupp 6</v>
      </c>
      <c r="AP47" s="446"/>
      <c r="AQ47" s="446"/>
      <c r="AR47" s="447"/>
      <c r="AS47" s="436">
        <f>Q47</f>
        <v>22</v>
      </c>
      <c r="AT47" s="436"/>
      <c r="AU47" s="436"/>
      <c r="AV47" s="436">
        <f>T47</f>
        <v>23</v>
      </c>
      <c r="AW47" s="436"/>
      <c r="AX47" s="436"/>
      <c r="AY47" s="436">
        <f>W47</f>
        <v>24</v>
      </c>
      <c r="AZ47" s="436"/>
      <c r="BA47" s="436"/>
      <c r="BB47" s="436">
        <f>Z47</f>
        <v>25</v>
      </c>
      <c r="BC47" s="436"/>
      <c r="BD47" s="436"/>
      <c r="BE47" s="342" t="str">
        <f>AC47</f>
        <v>Målskillnad</v>
      </c>
      <c r="BF47" s="448"/>
      <c r="BG47" s="448"/>
      <c r="BH47" s="448"/>
      <c r="BI47" s="448"/>
      <c r="BJ47" s="449"/>
      <c r="BK47" s="342" t="str">
        <f>AI47</f>
        <v>Poäng</v>
      </c>
      <c r="BL47" s="429"/>
      <c r="BM47" s="430"/>
      <c r="BN47" s="55" t="str">
        <f>AL47</f>
        <v>Plac</v>
      </c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 t="s">
        <v>23</v>
      </c>
      <c r="DZ47" s="115" t="s">
        <v>24</v>
      </c>
      <c r="EA47" s="115" t="s">
        <v>25</v>
      </c>
      <c r="EB47" s="115" t="s">
        <v>26</v>
      </c>
    </row>
    <row r="48" spans="1:132" s="115" customFormat="1" ht="15" customHeight="1" thickBot="1" thickTop="1">
      <c r="A48" s="222">
        <v>0.7881944444444445</v>
      </c>
      <c r="B48" s="243" t="s">
        <v>97</v>
      </c>
      <c r="C48" s="54" t="s">
        <v>32</v>
      </c>
      <c r="D48" s="55">
        <f>L51</f>
        <v>25</v>
      </c>
      <c r="E48" s="56" t="str">
        <f>M51</f>
        <v>Alingsås IF</v>
      </c>
      <c r="F48" s="55">
        <f>L48</f>
        <v>22</v>
      </c>
      <c r="G48" s="56" t="str">
        <f>M48</f>
        <v>Skoftebyns IF 1</v>
      </c>
      <c r="H48" s="169" t="s">
        <v>20</v>
      </c>
      <c r="I48" s="42" t="s">
        <v>20</v>
      </c>
      <c r="J48" s="213" t="s">
        <v>20</v>
      </c>
      <c r="K48" s="120"/>
      <c r="L48" s="21">
        <v>22</v>
      </c>
      <c r="M48" s="335" t="s">
        <v>123</v>
      </c>
      <c r="N48" s="340"/>
      <c r="O48" s="340"/>
      <c r="P48" s="341"/>
      <c r="Q48" s="239" t="s">
        <v>20</v>
      </c>
      <c r="R48" s="235"/>
      <c r="S48" s="252" t="s">
        <v>20</v>
      </c>
      <c r="T48" s="251" t="str">
        <f>H43</f>
        <v>-</v>
      </c>
      <c r="U48" s="241" t="s">
        <v>20</v>
      </c>
      <c r="V48" s="86" t="str">
        <f>J43</f>
        <v>-</v>
      </c>
      <c r="W48" s="251" t="str">
        <f>J51</f>
        <v>-</v>
      </c>
      <c r="X48" s="241" t="s">
        <v>20</v>
      </c>
      <c r="Y48" s="86" t="str">
        <f>H51</f>
        <v>-</v>
      </c>
      <c r="Z48" s="251" t="str">
        <f>J48</f>
        <v>-</v>
      </c>
      <c r="AA48" s="241" t="s">
        <v>20</v>
      </c>
      <c r="AB48" s="86" t="str">
        <f>H48</f>
        <v>-</v>
      </c>
      <c r="AC48" s="332"/>
      <c r="AD48" s="234">
        <f>SUM(T48,W48,Z48)</f>
        <v>0</v>
      </c>
      <c r="AE48" s="241" t="s">
        <v>20</v>
      </c>
      <c r="AF48" s="86">
        <f>SUM(V48,Y48,AB48)</f>
        <v>0</v>
      </c>
      <c r="AG48" s="332"/>
      <c r="AH48" s="234">
        <f>AD48-AF48</f>
        <v>0</v>
      </c>
      <c r="AI48" s="332"/>
      <c r="AJ48" s="88">
        <f>SUM(DY48:EC48)</f>
        <v>0</v>
      </c>
      <c r="AK48" s="332"/>
      <c r="AL48" s="236"/>
      <c r="AM48" s="120"/>
      <c r="AN48" s="29">
        <f t="shared" si="21"/>
        <v>22</v>
      </c>
      <c r="AO48" s="450" t="str">
        <f t="shared" si="21"/>
        <v>Skoftebyns IF 1</v>
      </c>
      <c r="AP48" s="451"/>
      <c r="AQ48" s="451"/>
      <c r="AR48" s="452"/>
      <c r="AS48" s="239" t="str">
        <f>Q48</f>
        <v>-</v>
      </c>
      <c r="AT48" s="254">
        <f aca="true" t="shared" si="22" ref="AT48:AU51">R48</f>
        <v>0</v>
      </c>
      <c r="AU48" s="252" t="str">
        <f t="shared" si="22"/>
        <v>-</v>
      </c>
      <c r="AV48" s="240" t="str">
        <f>T48</f>
        <v>-</v>
      </c>
      <c r="AW48" s="218" t="str">
        <f aca="true" t="shared" si="23" ref="AW48:AX51">U48</f>
        <v>-</v>
      </c>
      <c r="AX48" s="112" t="str">
        <f t="shared" si="23"/>
        <v>-</v>
      </c>
      <c r="AY48" s="240" t="str">
        <f>W48</f>
        <v>-</v>
      </c>
      <c r="AZ48" s="218" t="str">
        <f aca="true" t="shared" si="24" ref="AZ48:BA51">X48</f>
        <v>-</v>
      </c>
      <c r="BA48" s="112" t="str">
        <f t="shared" si="24"/>
        <v>-</v>
      </c>
      <c r="BB48" s="240" t="str">
        <f>Z48</f>
        <v>-</v>
      </c>
      <c r="BC48" s="218" t="str">
        <f aca="true" t="shared" si="25" ref="BC48:BD51">AA48</f>
        <v>-</v>
      </c>
      <c r="BD48" s="112" t="str">
        <f t="shared" si="25"/>
        <v>-</v>
      </c>
      <c r="BE48" s="332"/>
      <c r="BF48" s="240">
        <f aca="true" t="shared" si="26" ref="BF48:BH51">AD48</f>
        <v>0</v>
      </c>
      <c r="BG48" s="218" t="str">
        <f t="shared" si="26"/>
        <v>-</v>
      </c>
      <c r="BH48" s="112">
        <f t="shared" si="26"/>
        <v>0</v>
      </c>
      <c r="BI48" s="332"/>
      <c r="BJ48" s="240">
        <f>AH48</f>
        <v>0</v>
      </c>
      <c r="BK48" s="332"/>
      <c r="BL48" s="21">
        <f>AJ48</f>
        <v>0</v>
      </c>
      <c r="BM48" s="332"/>
      <c r="BN48" s="114">
        <f>AL48</f>
        <v>0</v>
      </c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>
        <f>IF(Q48="-",0,IF(Q48&gt;S48,3,IF(Q48=S48,1,0)))</f>
        <v>0</v>
      </c>
      <c r="DZ48" s="115">
        <f>IF(T48="-",0,IF(T48&gt;V48,3,IF(T48=V48,1,0)))</f>
        <v>0</v>
      </c>
      <c r="EA48" s="115">
        <f>IF(W48="-",0,IF(W48&gt;Y48,3,IF(W48=Y48,1,0)))</f>
        <v>0</v>
      </c>
      <c r="EB48" s="115">
        <f>IF(Z48="-",0,IF(Z48&gt;AB48,3,IF(Z48=AB48,1,0)))</f>
        <v>0</v>
      </c>
    </row>
    <row r="49" spans="1:132" s="115" customFormat="1" ht="15" customHeight="1" thickBot="1" thickTop="1">
      <c r="A49" s="222">
        <v>0.7999999999999999</v>
      </c>
      <c r="B49" s="243" t="s">
        <v>98</v>
      </c>
      <c r="C49" s="54" t="s">
        <v>14</v>
      </c>
      <c r="D49" s="55">
        <f>L43</f>
        <v>20</v>
      </c>
      <c r="E49" s="56" t="str">
        <f>M43</f>
        <v>Lödöse Nygård IK</v>
      </c>
      <c r="F49" s="55">
        <f>L41</f>
        <v>18</v>
      </c>
      <c r="G49" s="56" t="str">
        <f>M41</f>
        <v>Holmalunds IF Blå</v>
      </c>
      <c r="H49" s="169" t="s">
        <v>20</v>
      </c>
      <c r="I49" s="42" t="s">
        <v>20</v>
      </c>
      <c r="J49" s="213" t="s">
        <v>20</v>
      </c>
      <c r="K49" s="120"/>
      <c r="L49" s="21">
        <v>23</v>
      </c>
      <c r="M49" s="335" t="s">
        <v>124</v>
      </c>
      <c r="N49" s="340"/>
      <c r="O49" s="340"/>
      <c r="P49" s="341"/>
      <c r="Q49" s="251" t="str">
        <f>J43</f>
        <v>-</v>
      </c>
      <c r="R49" s="241" t="s">
        <v>20</v>
      </c>
      <c r="S49" s="86" t="str">
        <f>H43</f>
        <v>-</v>
      </c>
      <c r="T49" s="239" t="s">
        <v>20</v>
      </c>
      <c r="U49" s="235"/>
      <c r="V49" s="252" t="s">
        <v>20</v>
      </c>
      <c r="W49" s="251" t="str">
        <f>H47</f>
        <v>-</v>
      </c>
      <c r="X49" s="241" t="s">
        <v>20</v>
      </c>
      <c r="Y49" s="86" t="str">
        <f>J47</f>
        <v>-</v>
      </c>
      <c r="Z49" s="251" t="str">
        <f>H52</f>
        <v>-</v>
      </c>
      <c r="AA49" s="241" t="s">
        <v>20</v>
      </c>
      <c r="AB49" s="86" t="str">
        <f>J52</f>
        <v>-</v>
      </c>
      <c r="AC49" s="333"/>
      <c r="AD49" s="234">
        <f>SUM(Q49,W49,Z49)</f>
        <v>0</v>
      </c>
      <c r="AE49" s="241" t="s">
        <v>20</v>
      </c>
      <c r="AF49" s="86">
        <f>SUM(S49,Y49,AB49)</f>
        <v>0</v>
      </c>
      <c r="AG49" s="333"/>
      <c r="AH49" s="234">
        <f>AD49-AF49</f>
        <v>0</v>
      </c>
      <c r="AI49" s="333"/>
      <c r="AJ49" s="88">
        <f>SUM(DY49:EC49)</f>
        <v>0</v>
      </c>
      <c r="AK49" s="333"/>
      <c r="AL49" s="236"/>
      <c r="AM49" s="120"/>
      <c r="AN49" s="29">
        <f t="shared" si="21"/>
        <v>23</v>
      </c>
      <c r="AO49" s="450" t="str">
        <f t="shared" si="21"/>
        <v>Bollebygds IF</v>
      </c>
      <c r="AP49" s="451"/>
      <c r="AQ49" s="451"/>
      <c r="AR49" s="452"/>
      <c r="AS49" s="240" t="str">
        <f>Q49</f>
        <v>-</v>
      </c>
      <c r="AT49" s="218" t="str">
        <f t="shared" si="22"/>
        <v>-</v>
      </c>
      <c r="AU49" s="112" t="str">
        <f t="shared" si="22"/>
        <v>-</v>
      </c>
      <c r="AV49" s="239" t="str">
        <f>T49</f>
        <v>-</v>
      </c>
      <c r="AW49" s="254">
        <f t="shared" si="23"/>
        <v>0</v>
      </c>
      <c r="AX49" s="252" t="str">
        <f t="shared" si="23"/>
        <v>-</v>
      </c>
      <c r="AY49" s="240" t="str">
        <f>W49</f>
        <v>-</v>
      </c>
      <c r="AZ49" s="218" t="str">
        <f t="shared" si="24"/>
        <v>-</v>
      </c>
      <c r="BA49" s="112" t="str">
        <f t="shared" si="24"/>
        <v>-</v>
      </c>
      <c r="BB49" s="240" t="str">
        <f>Z49</f>
        <v>-</v>
      </c>
      <c r="BC49" s="218" t="str">
        <f t="shared" si="25"/>
        <v>-</v>
      </c>
      <c r="BD49" s="112" t="str">
        <f t="shared" si="25"/>
        <v>-</v>
      </c>
      <c r="BE49" s="333"/>
      <c r="BF49" s="240">
        <f t="shared" si="26"/>
        <v>0</v>
      </c>
      <c r="BG49" s="218" t="str">
        <f t="shared" si="26"/>
        <v>-</v>
      </c>
      <c r="BH49" s="112">
        <f t="shared" si="26"/>
        <v>0</v>
      </c>
      <c r="BI49" s="333"/>
      <c r="BJ49" s="240">
        <f>AH49</f>
        <v>0</v>
      </c>
      <c r="BK49" s="333"/>
      <c r="BL49" s="21">
        <f>AJ49</f>
        <v>0</v>
      </c>
      <c r="BM49" s="333"/>
      <c r="BN49" s="114">
        <f>AL49</f>
        <v>0</v>
      </c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>
        <f>IF(Q49="-",0,IF(Q49&gt;S49,3,IF(Q49=S49,1,0)))</f>
        <v>0</v>
      </c>
      <c r="DZ49" s="115">
        <f>IF(T49="-",0,IF(T49&gt;V49,3,IF(T49=V49,1,0)))</f>
        <v>0</v>
      </c>
      <c r="EA49" s="115">
        <f>IF(W49="-",0,IF(W49&gt;Y49,3,IF(W49=Y49,1,0)))</f>
        <v>0</v>
      </c>
      <c r="EB49" s="115">
        <f>IF(Z49="-",0,IF(Z49&gt;AB49,3,IF(Z49=AB49,1,0)))</f>
        <v>0</v>
      </c>
    </row>
    <row r="50" spans="1:132" s="115" customFormat="1" ht="15" customHeight="1" thickBot="1" thickTop="1">
      <c r="A50" s="222">
        <v>0.8118055555555556</v>
      </c>
      <c r="B50" s="243" t="s">
        <v>99</v>
      </c>
      <c r="C50" s="54" t="s">
        <v>14</v>
      </c>
      <c r="D50" s="55">
        <f>L42</f>
        <v>19</v>
      </c>
      <c r="E50" s="56" t="str">
        <f>M42</f>
        <v>Skoftebyns IF 2</v>
      </c>
      <c r="F50" s="55">
        <f>L44</f>
        <v>21</v>
      </c>
      <c r="G50" s="56" t="str">
        <f>M44</f>
        <v>Sävedalens IF</v>
      </c>
      <c r="H50" s="169" t="s">
        <v>20</v>
      </c>
      <c r="I50" s="42" t="s">
        <v>20</v>
      </c>
      <c r="J50" s="213" t="s">
        <v>20</v>
      </c>
      <c r="K50" s="120"/>
      <c r="L50" s="21">
        <v>24</v>
      </c>
      <c r="M50" s="335" t="s">
        <v>125</v>
      </c>
      <c r="N50" s="340"/>
      <c r="O50" s="340"/>
      <c r="P50" s="341"/>
      <c r="Q50" s="251" t="str">
        <f>H51</f>
        <v>-</v>
      </c>
      <c r="R50" s="241" t="s">
        <v>20</v>
      </c>
      <c r="S50" s="86" t="str">
        <f>J51</f>
        <v>-</v>
      </c>
      <c r="T50" s="251" t="str">
        <f>J47</f>
        <v>-</v>
      </c>
      <c r="U50" s="241" t="s">
        <v>20</v>
      </c>
      <c r="V50" s="86" t="str">
        <f>H47</f>
        <v>-</v>
      </c>
      <c r="W50" s="239" t="s">
        <v>20</v>
      </c>
      <c r="X50" s="235"/>
      <c r="Y50" s="252" t="s">
        <v>20</v>
      </c>
      <c r="Z50" s="251" t="str">
        <f>H44</f>
        <v>-</v>
      </c>
      <c r="AA50" s="241" t="s">
        <v>20</v>
      </c>
      <c r="AB50" s="86" t="str">
        <f>J44</f>
        <v>-</v>
      </c>
      <c r="AC50" s="333"/>
      <c r="AD50" s="234">
        <f>SUM(Q50,T50,Z50)</f>
        <v>0</v>
      </c>
      <c r="AE50" s="241" t="s">
        <v>20</v>
      </c>
      <c r="AF50" s="86">
        <f>SUM(S50,V50,AB50)</f>
        <v>0</v>
      </c>
      <c r="AG50" s="333"/>
      <c r="AH50" s="234">
        <f>AD50-AF50</f>
        <v>0</v>
      </c>
      <c r="AI50" s="333"/>
      <c r="AJ50" s="88">
        <f>SUM(DY50:EC50)</f>
        <v>0</v>
      </c>
      <c r="AK50" s="333"/>
      <c r="AL50" s="236"/>
      <c r="AM50" s="120"/>
      <c r="AN50" s="29">
        <f t="shared" si="21"/>
        <v>24</v>
      </c>
      <c r="AO50" s="450" t="str">
        <f t="shared" si="21"/>
        <v>Gunnilse IS</v>
      </c>
      <c r="AP50" s="451"/>
      <c r="AQ50" s="451"/>
      <c r="AR50" s="452"/>
      <c r="AS50" s="240" t="str">
        <f>Q50</f>
        <v>-</v>
      </c>
      <c r="AT50" s="218" t="str">
        <f t="shared" si="22"/>
        <v>-</v>
      </c>
      <c r="AU50" s="112" t="str">
        <f t="shared" si="22"/>
        <v>-</v>
      </c>
      <c r="AV50" s="240" t="str">
        <f>T50</f>
        <v>-</v>
      </c>
      <c r="AW50" s="218" t="str">
        <f t="shared" si="23"/>
        <v>-</v>
      </c>
      <c r="AX50" s="112" t="str">
        <f t="shared" si="23"/>
        <v>-</v>
      </c>
      <c r="AY50" s="239" t="str">
        <f>W50</f>
        <v>-</v>
      </c>
      <c r="AZ50" s="254">
        <f t="shared" si="24"/>
        <v>0</v>
      </c>
      <c r="BA50" s="252" t="str">
        <f t="shared" si="24"/>
        <v>-</v>
      </c>
      <c r="BB50" s="240" t="str">
        <f>Z50</f>
        <v>-</v>
      </c>
      <c r="BC50" s="218" t="str">
        <f t="shared" si="25"/>
        <v>-</v>
      </c>
      <c r="BD50" s="112" t="str">
        <f t="shared" si="25"/>
        <v>-</v>
      </c>
      <c r="BE50" s="333"/>
      <c r="BF50" s="240">
        <f t="shared" si="26"/>
        <v>0</v>
      </c>
      <c r="BG50" s="218" t="str">
        <f t="shared" si="26"/>
        <v>-</v>
      </c>
      <c r="BH50" s="112">
        <f t="shared" si="26"/>
        <v>0</v>
      </c>
      <c r="BI50" s="333"/>
      <c r="BJ50" s="240">
        <f>AH50</f>
        <v>0</v>
      </c>
      <c r="BK50" s="333"/>
      <c r="BL50" s="21">
        <f>AJ50</f>
        <v>0</v>
      </c>
      <c r="BM50" s="333"/>
      <c r="BN50" s="114">
        <f>AL50</f>
        <v>0</v>
      </c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>
        <f>IF(Q50="-",0,IF(Q50&gt;S50,3,IF(Q50=S50,1,0)))</f>
        <v>0</v>
      </c>
      <c r="DZ50" s="115">
        <f>IF(T50="-",0,IF(T50&gt;V50,3,IF(T50=V50,1,0)))</f>
        <v>0</v>
      </c>
      <c r="EA50" s="115">
        <f>IF(W50="-",0,IF(W50&gt;Y50,3,IF(W50=Y50,1,0)))</f>
        <v>0</v>
      </c>
      <c r="EB50" s="115">
        <f>IF(Z50="-",0,IF(Z50&gt;AB50,3,IF(Z50=AB50,1,0)))</f>
        <v>0</v>
      </c>
    </row>
    <row r="51" spans="1:132" s="115" customFormat="1" ht="15" customHeight="1" thickBot="1" thickTop="1">
      <c r="A51" s="222">
        <v>0.8236111111111111</v>
      </c>
      <c r="B51" s="243" t="s">
        <v>100</v>
      </c>
      <c r="C51" s="54" t="s">
        <v>32</v>
      </c>
      <c r="D51" s="55">
        <f>L50</f>
        <v>24</v>
      </c>
      <c r="E51" s="56" t="str">
        <f>M50</f>
        <v>Gunnilse IS</v>
      </c>
      <c r="F51" s="55">
        <f>L48</f>
        <v>22</v>
      </c>
      <c r="G51" s="56" t="str">
        <f>M48</f>
        <v>Skoftebyns IF 1</v>
      </c>
      <c r="H51" s="169" t="s">
        <v>20</v>
      </c>
      <c r="I51" s="42" t="s">
        <v>20</v>
      </c>
      <c r="J51" s="213" t="s">
        <v>20</v>
      </c>
      <c r="K51" s="120"/>
      <c r="L51" s="21">
        <v>25</v>
      </c>
      <c r="M51" s="335" t="s">
        <v>126</v>
      </c>
      <c r="N51" s="340"/>
      <c r="O51" s="340"/>
      <c r="P51" s="341"/>
      <c r="Q51" s="251" t="str">
        <f>H48</f>
        <v>-</v>
      </c>
      <c r="R51" s="241" t="s">
        <v>20</v>
      </c>
      <c r="S51" s="86" t="str">
        <f>J48</f>
        <v>-</v>
      </c>
      <c r="T51" s="251" t="str">
        <f>J52</f>
        <v>-</v>
      </c>
      <c r="U51" s="241" t="s">
        <v>20</v>
      </c>
      <c r="V51" s="86" t="str">
        <f>H52</f>
        <v>-</v>
      </c>
      <c r="W51" s="251" t="str">
        <f>J44</f>
        <v>-</v>
      </c>
      <c r="X51" s="241" t="s">
        <v>20</v>
      </c>
      <c r="Y51" s="86" t="str">
        <f>H44</f>
        <v>-</v>
      </c>
      <c r="Z51" s="239" t="s">
        <v>20</v>
      </c>
      <c r="AA51" s="235"/>
      <c r="AB51" s="252" t="s">
        <v>20</v>
      </c>
      <c r="AC51" s="334"/>
      <c r="AD51" s="234">
        <f>SUM(Q51,T51,W51)</f>
        <v>0</v>
      </c>
      <c r="AE51" s="241" t="s">
        <v>20</v>
      </c>
      <c r="AF51" s="86">
        <f>SUM(S51,V51,Y51)</f>
        <v>0</v>
      </c>
      <c r="AG51" s="334"/>
      <c r="AH51" s="234">
        <f>AD51-AF51</f>
        <v>0</v>
      </c>
      <c r="AI51" s="334"/>
      <c r="AJ51" s="88">
        <f>SUM(DY51:EC51)</f>
        <v>0</v>
      </c>
      <c r="AK51" s="334"/>
      <c r="AL51" s="236"/>
      <c r="AM51" s="120"/>
      <c r="AN51" s="29">
        <f t="shared" si="21"/>
        <v>25</v>
      </c>
      <c r="AO51" s="450" t="str">
        <f t="shared" si="21"/>
        <v>Alingsås IF</v>
      </c>
      <c r="AP51" s="451"/>
      <c r="AQ51" s="451"/>
      <c r="AR51" s="452"/>
      <c r="AS51" s="240" t="str">
        <f>Q51</f>
        <v>-</v>
      </c>
      <c r="AT51" s="218" t="str">
        <f t="shared" si="22"/>
        <v>-</v>
      </c>
      <c r="AU51" s="112" t="str">
        <f t="shared" si="22"/>
        <v>-</v>
      </c>
      <c r="AV51" s="240" t="str">
        <f>T51</f>
        <v>-</v>
      </c>
      <c r="AW51" s="218" t="str">
        <f t="shared" si="23"/>
        <v>-</v>
      </c>
      <c r="AX51" s="112" t="str">
        <f t="shared" si="23"/>
        <v>-</v>
      </c>
      <c r="AY51" s="240" t="str">
        <f>W51</f>
        <v>-</v>
      </c>
      <c r="AZ51" s="218" t="str">
        <f t="shared" si="24"/>
        <v>-</v>
      </c>
      <c r="BA51" s="112" t="str">
        <f t="shared" si="24"/>
        <v>-</v>
      </c>
      <c r="BB51" s="239" t="str">
        <f>Z51</f>
        <v>-</v>
      </c>
      <c r="BC51" s="254">
        <f t="shared" si="25"/>
        <v>0</v>
      </c>
      <c r="BD51" s="252" t="str">
        <f t="shared" si="25"/>
        <v>-</v>
      </c>
      <c r="BE51" s="334"/>
      <c r="BF51" s="240">
        <f t="shared" si="26"/>
        <v>0</v>
      </c>
      <c r="BG51" s="218" t="str">
        <f t="shared" si="26"/>
        <v>-</v>
      </c>
      <c r="BH51" s="112">
        <f t="shared" si="26"/>
        <v>0</v>
      </c>
      <c r="BI51" s="334"/>
      <c r="BJ51" s="240">
        <f>AH51</f>
        <v>0</v>
      </c>
      <c r="BK51" s="334"/>
      <c r="BL51" s="21">
        <f>AJ51</f>
        <v>0</v>
      </c>
      <c r="BM51" s="334"/>
      <c r="BN51" s="114">
        <f>AL51</f>
        <v>0</v>
      </c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>
        <f>IF(Q51="-",0,IF(Q51&gt;S51,3,IF(Q51=S51,1,0)))</f>
        <v>0</v>
      </c>
      <c r="DZ51" s="115">
        <f>IF(T51="-",0,IF(T51&gt;V51,3,IF(T51=V51,1,0)))</f>
        <v>0</v>
      </c>
      <c r="EA51" s="115">
        <f>IF(W51="-",0,IF(W51&gt;Y51,3,IF(W51=Y51,1,0)))</f>
        <v>0</v>
      </c>
      <c r="EB51" s="115">
        <f>IF(Z51="-",0,IF(Z51&gt;AB51,3,IF(Z51=AB51,1,0)))</f>
        <v>0</v>
      </c>
    </row>
    <row r="52" spans="1:128" s="115" customFormat="1" ht="15" customHeight="1" thickBot="1" thickTop="1">
      <c r="A52" s="222">
        <v>0.8354166666666667</v>
      </c>
      <c r="B52" s="243" t="s">
        <v>101</v>
      </c>
      <c r="C52" s="54" t="s">
        <v>32</v>
      </c>
      <c r="D52" s="55">
        <f>L49</f>
        <v>23</v>
      </c>
      <c r="E52" s="56" t="str">
        <f>M49</f>
        <v>Bollebygds IF</v>
      </c>
      <c r="F52" s="55">
        <f>L51</f>
        <v>25</v>
      </c>
      <c r="G52" s="56" t="str">
        <f>M51</f>
        <v>Alingsås IF</v>
      </c>
      <c r="H52" s="169" t="s">
        <v>20</v>
      </c>
      <c r="I52" s="42" t="s">
        <v>20</v>
      </c>
      <c r="J52" s="213" t="s">
        <v>20</v>
      </c>
      <c r="K52" s="120"/>
      <c r="L52" s="17"/>
      <c r="M52" s="120"/>
      <c r="N52" s="238"/>
      <c r="O52" s="120"/>
      <c r="P52" s="237"/>
      <c r="Q52" s="238"/>
      <c r="R52" s="120"/>
      <c r="S52" s="237"/>
      <c r="T52" s="238"/>
      <c r="U52" s="120"/>
      <c r="V52" s="237"/>
      <c r="W52" s="238"/>
      <c r="X52" s="120"/>
      <c r="Y52" s="237"/>
      <c r="Z52" s="238"/>
      <c r="AA52" s="120"/>
      <c r="AB52" s="237"/>
      <c r="AC52" s="120"/>
      <c r="AD52" s="120"/>
      <c r="AE52" s="120"/>
      <c r="AF52" s="237"/>
      <c r="AG52" s="120"/>
      <c r="AH52" s="120"/>
      <c r="AI52" s="120"/>
      <c r="AJ52" s="121"/>
      <c r="AK52" s="120"/>
      <c r="AL52" s="120"/>
      <c r="AM52" s="120"/>
      <c r="AN52" s="34"/>
      <c r="AO52" s="237"/>
      <c r="AP52" s="44"/>
      <c r="AQ52" s="17"/>
      <c r="AR52" s="16"/>
      <c r="AS52" s="44"/>
      <c r="AT52" s="17"/>
      <c r="AU52" s="16"/>
      <c r="AV52" s="44"/>
      <c r="AW52" s="17"/>
      <c r="AX52" s="16"/>
      <c r="AY52" s="44"/>
      <c r="AZ52" s="17"/>
      <c r="BA52" s="16"/>
      <c r="BB52" s="44"/>
      <c r="BC52" s="17"/>
      <c r="BD52" s="16"/>
      <c r="BE52" s="17"/>
      <c r="BF52" s="44"/>
      <c r="BG52" s="17"/>
      <c r="BH52" s="16"/>
      <c r="BI52" s="17"/>
      <c r="BJ52" s="44"/>
      <c r="BK52" s="120"/>
      <c r="BL52" s="95"/>
      <c r="BM52" s="120"/>
      <c r="BN52" s="121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</row>
    <row r="53" spans="8:10" s="18" customFormat="1" ht="15" customHeight="1" thickTop="1">
      <c r="H53" s="34"/>
      <c r="I53" s="34"/>
      <c r="J53" s="34"/>
    </row>
    <row r="54" spans="8:10" s="18" customFormat="1" ht="15" customHeight="1">
      <c r="H54" s="34"/>
      <c r="I54" s="34"/>
      <c r="J54" s="34"/>
    </row>
    <row r="55" spans="8:37" s="18" customFormat="1" ht="15" customHeight="1">
      <c r="H55" s="34"/>
      <c r="I55" s="34"/>
      <c r="J55" s="34"/>
      <c r="M55" s="414" t="s">
        <v>66</v>
      </c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6"/>
    </row>
    <row r="56" spans="3:37" s="18" customFormat="1" ht="15" customHeight="1">
      <c r="C56" s="454" t="s">
        <v>66</v>
      </c>
      <c r="D56" s="455"/>
      <c r="E56" s="455"/>
      <c r="F56" s="455"/>
      <c r="G56" s="455"/>
      <c r="H56" s="34"/>
      <c r="I56" s="34"/>
      <c r="J56" s="34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</row>
    <row r="57" spans="3:37" s="18" customFormat="1" ht="15" customHeight="1">
      <c r="C57" s="456"/>
      <c r="D57" s="456"/>
      <c r="E57" s="456"/>
      <c r="F57" s="456"/>
      <c r="G57" s="456"/>
      <c r="H57" s="34"/>
      <c r="I57" s="34"/>
      <c r="J57" s="34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</row>
    <row r="58" spans="3:10" s="18" customFormat="1" ht="15" customHeight="1">
      <c r="C58" s="456"/>
      <c r="D58" s="456"/>
      <c r="E58" s="456"/>
      <c r="F58" s="456"/>
      <c r="G58" s="456"/>
      <c r="H58" s="34"/>
      <c r="I58" s="34"/>
      <c r="J58" s="34"/>
    </row>
    <row r="59" ht="15" customHeight="1" thickBot="1">
      <c r="G59" s="457" t="s">
        <v>68</v>
      </c>
    </row>
    <row r="60" spans="1:135" s="8" customFormat="1" ht="15" customHeight="1" thickBot="1" thickTop="1">
      <c r="A60" s="11"/>
      <c r="B60" s="130"/>
      <c r="C60" s="133"/>
      <c r="D60" s="9"/>
      <c r="E60" s="316" t="s">
        <v>29</v>
      </c>
      <c r="F60" s="423"/>
      <c r="G60" s="424"/>
      <c r="H60" s="280"/>
      <c r="I60" s="279"/>
      <c r="J60" s="281"/>
      <c r="K60" s="10"/>
      <c r="L60" s="9"/>
      <c r="M60" s="311" t="s">
        <v>68</v>
      </c>
      <c r="N60" s="36"/>
      <c r="O60" s="9"/>
      <c r="P60" s="147"/>
      <c r="Q60" s="36"/>
      <c r="S60" s="147"/>
      <c r="T60" s="36"/>
      <c r="V60" s="147"/>
      <c r="W60" s="36"/>
      <c r="Y60" s="147"/>
      <c r="Z60" s="36"/>
      <c r="AB60" s="147"/>
      <c r="AF60" s="147"/>
      <c r="AH60" s="36"/>
      <c r="AZ60" s="12"/>
      <c r="DU60" s="5"/>
      <c r="DV60" s="5"/>
      <c r="DW60" s="5"/>
      <c r="DX60" s="5"/>
      <c r="DY60" s="192" t="s">
        <v>17</v>
      </c>
      <c r="DZ60" s="192" t="s">
        <v>23</v>
      </c>
      <c r="EA60" s="192" t="s">
        <v>24</v>
      </c>
      <c r="EB60" s="192" t="s">
        <v>25</v>
      </c>
      <c r="EC60" s="192" t="s">
        <v>26</v>
      </c>
      <c r="ED60" s="192"/>
      <c r="EE60" s="5"/>
    </row>
    <row r="61" spans="1:134" ht="15" customHeight="1" thickBot="1" thickTop="1">
      <c r="A61" s="19" t="s">
        <v>16</v>
      </c>
      <c r="B61" s="53" t="s">
        <v>10</v>
      </c>
      <c r="C61" s="54" t="s">
        <v>33</v>
      </c>
      <c r="D61" s="85" t="s">
        <v>15</v>
      </c>
      <c r="E61" s="85" t="s">
        <v>4</v>
      </c>
      <c r="F61" s="85" t="s">
        <v>15</v>
      </c>
      <c r="G61" s="85" t="s">
        <v>4</v>
      </c>
      <c r="H61" s="411" t="s">
        <v>5</v>
      </c>
      <c r="I61" s="421"/>
      <c r="J61" s="422"/>
      <c r="K61" s="80"/>
      <c r="L61" s="90" t="s">
        <v>15</v>
      </c>
      <c r="M61" s="358" t="s">
        <v>35</v>
      </c>
      <c r="N61" s="359"/>
      <c r="O61" s="359"/>
      <c r="P61" s="360"/>
      <c r="Q61" s="361">
        <f>L62</f>
        <v>1</v>
      </c>
      <c r="R61" s="362"/>
      <c r="S61" s="362"/>
      <c r="T61" s="361">
        <f>L63</f>
        <v>2</v>
      </c>
      <c r="U61" s="362"/>
      <c r="V61" s="362"/>
      <c r="W61" s="363">
        <f>L64</f>
        <v>3</v>
      </c>
      <c r="X61" s="364"/>
      <c r="Y61" s="364"/>
      <c r="Z61" s="363">
        <f>L65</f>
        <v>4</v>
      </c>
      <c r="AA61" s="364"/>
      <c r="AB61" s="364"/>
      <c r="AC61" s="326" t="s">
        <v>21</v>
      </c>
      <c r="AD61" s="365"/>
      <c r="AE61" s="365"/>
      <c r="AF61" s="365"/>
      <c r="AG61" s="365"/>
      <c r="AH61" s="366"/>
      <c r="AI61" s="326" t="s">
        <v>17</v>
      </c>
      <c r="AJ61" s="365"/>
      <c r="AK61" s="366"/>
      <c r="AL61" s="277" t="s">
        <v>18</v>
      </c>
      <c r="AM61" s="128"/>
      <c r="AN61" s="89" t="s">
        <v>15</v>
      </c>
      <c r="AO61" s="367" t="str">
        <f>M61</f>
        <v>Slutspel grupp 1</v>
      </c>
      <c r="AP61" s="368"/>
      <c r="AQ61" s="368"/>
      <c r="AR61" s="369"/>
      <c r="AS61" s="342">
        <f>AN62</f>
        <v>1</v>
      </c>
      <c r="AT61" s="343"/>
      <c r="AU61" s="344"/>
      <c r="AV61" s="342">
        <f>AN63</f>
        <v>2</v>
      </c>
      <c r="AW61" s="343"/>
      <c r="AX61" s="344"/>
      <c r="AY61" s="342">
        <f>AN64</f>
        <v>3</v>
      </c>
      <c r="AZ61" s="343"/>
      <c r="BA61" s="344"/>
      <c r="BB61" s="355">
        <f>AN65</f>
        <v>4</v>
      </c>
      <c r="BC61" s="356"/>
      <c r="BD61" s="357"/>
      <c r="BE61" s="345" t="s">
        <v>21</v>
      </c>
      <c r="BF61" s="346"/>
      <c r="BG61" s="346"/>
      <c r="BH61" s="346"/>
      <c r="BI61" s="346"/>
      <c r="BJ61" s="347"/>
      <c r="BK61" s="348" t="s">
        <v>17</v>
      </c>
      <c r="BL61" s="346"/>
      <c r="BM61" s="347"/>
      <c r="BN61" s="297" t="s">
        <v>18</v>
      </c>
      <c r="DX61" s="310"/>
      <c r="DY61" s="192">
        <f>IF(Q62="-",0,IF(Q62&gt;S62,3,IF(Q62=S62,1,0)))</f>
        <v>0</v>
      </c>
      <c r="DZ61" s="192">
        <f>IF(T62="-",0,IF(T62&gt;V62,3,IF(T62=V62,1,0)))</f>
        <v>0</v>
      </c>
      <c r="EA61" s="192">
        <f>IF(W62="-",0,IF(W62&gt;Y62,3,IF(W62=Y62,1,0)))</f>
        <v>0</v>
      </c>
      <c r="EB61" s="192">
        <f>IF(Z62="-",0,IF(Z62&gt;AB62,3,IF(Z62=AB62,1,0)))</f>
        <v>0</v>
      </c>
      <c r="EC61" s="192"/>
      <c r="ED61" s="5"/>
    </row>
    <row r="62" spans="1:134" ht="15" customHeight="1" thickBot="1" thickTop="1">
      <c r="A62" s="222">
        <v>0.3333333333333333</v>
      </c>
      <c r="B62" s="53">
        <v>115</v>
      </c>
      <c r="C62" s="54" t="s">
        <v>6</v>
      </c>
      <c r="D62" s="65">
        <f>L62</f>
        <v>1</v>
      </c>
      <c r="E62" s="86" t="str">
        <f>M62</f>
        <v>1:a Grupp 1</v>
      </c>
      <c r="F62" s="89">
        <f>L63</f>
        <v>2</v>
      </c>
      <c r="G62" s="86" t="str">
        <f>M63</f>
        <v>2:a Grupp 4</v>
      </c>
      <c r="H62" s="153" t="s">
        <v>20</v>
      </c>
      <c r="I62" s="215" t="s">
        <v>20</v>
      </c>
      <c r="J62" s="154" t="s">
        <v>20</v>
      </c>
      <c r="K62" s="80"/>
      <c r="L62" s="20">
        <v>1</v>
      </c>
      <c r="M62" s="335" t="s">
        <v>61</v>
      </c>
      <c r="N62" s="340"/>
      <c r="O62" s="340"/>
      <c r="P62" s="341"/>
      <c r="Q62" s="232" t="s">
        <v>20</v>
      </c>
      <c r="R62" s="230"/>
      <c r="S62" s="233" t="s">
        <v>20</v>
      </c>
      <c r="T62" s="155" t="str">
        <f>H62</f>
        <v>-</v>
      </c>
      <c r="U62" s="229" t="s">
        <v>20</v>
      </c>
      <c r="V62" s="156" t="str">
        <f>J62</f>
        <v>-</v>
      </c>
      <c r="W62" s="155" t="str">
        <f>H71</f>
        <v>-</v>
      </c>
      <c r="X62" s="229" t="s">
        <v>20</v>
      </c>
      <c r="Y62" s="156" t="str">
        <f>J71</f>
        <v>-</v>
      </c>
      <c r="Z62" s="155" t="str">
        <f>J67</f>
        <v>-</v>
      </c>
      <c r="AA62" s="229" t="s">
        <v>20</v>
      </c>
      <c r="AB62" s="156" t="str">
        <f>H67</f>
        <v>-</v>
      </c>
      <c r="AC62" s="349"/>
      <c r="AD62" s="286">
        <f>SUM(T62,W62,Z62)</f>
        <v>0</v>
      </c>
      <c r="AE62" s="278" t="s">
        <v>20</v>
      </c>
      <c r="AF62" s="287">
        <f>SUM(V62,Y62,AB62)</f>
        <v>0</v>
      </c>
      <c r="AG62" s="352"/>
      <c r="AH62" s="212">
        <f>SUM(AD62-AF62)</f>
        <v>0</v>
      </c>
      <c r="AI62" s="352"/>
      <c r="AJ62" s="88">
        <f>SUM(DY61:EC61)</f>
        <v>0</v>
      </c>
      <c r="AK62" s="349"/>
      <c r="AL62" s="91"/>
      <c r="AM62" s="98"/>
      <c r="AN62" s="87">
        <f>L62</f>
        <v>1</v>
      </c>
      <c r="AO62" s="375" t="str">
        <f>M62</f>
        <v>1:a Grupp 1</v>
      </c>
      <c r="AP62" s="376"/>
      <c r="AQ62" s="376"/>
      <c r="AR62" s="377"/>
      <c r="AS62" s="370"/>
      <c r="AT62" s="371"/>
      <c r="AU62" s="372"/>
      <c r="AV62" s="197"/>
      <c r="AW62" s="298" t="str">
        <f>U62</f>
        <v>-</v>
      </c>
      <c r="AX62" s="197"/>
      <c r="AY62" s="197"/>
      <c r="AZ62" s="298" t="str">
        <f>X62</f>
        <v>-</v>
      </c>
      <c r="BA62" s="197"/>
      <c r="BB62" s="197"/>
      <c r="BC62" s="298" t="str">
        <f>AA62</f>
        <v>-</v>
      </c>
      <c r="BD62" s="197"/>
      <c r="BE62" s="332"/>
      <c r="BF62" s="290"/>
      <c r="BG62" s="220" t="str">
        <f>AE62</f>
        <v>-</v>
      </c>
      <c r="BH62" s="290"/>
      <c r="BI62" s="332"/>
      <c r="BJ62" s="291"/>
      <c r="BK62" s="332"/>
      <c r="BL62" s="289"/>
      <c r="BM62" s="332"/>
      <c r="BN62" s="101"/>
      <c r="DX62" s="310"/>
      <c r="DY62" s="192">
        <f>IF(Q63="-",0,IF(Q63&gt;S63,3,IF(Q63=S63,1,0)))</f>
        <v>0</v>
      </c>
      <c r="DZ62" s="192">
        <f>IF(T63="-",0,IF(T63&gt;V63,3,IF(T63=V63,1,0)))</f>
        <v>0</v>
      </c>
      <c r="EA62" s="192">
        <f>IF(W63="-",0,IF(W63&gt;Y63,3,IF(W63=Y63,1,0)))</f>
        <v>0</v>
      </c>
      <c r="EB62" s="192">
        <f>IF(Z63="-",0,IF(Z63&gt;AB63,3,IF(Z63=AB63,1,0)))</f>
        <v>0</v>
      </c>
      <c r="EC62" s="192"/>
      <c r="ED62" s="5"/>
    </row>
    <row r="63" spans="1:134" ht="15" customHeight="1" thickBot="1" thickTop="1">
      <c r="A63" s="222">
        <v>0.3451388888888889</v>
      </c>
      <c r="B63" s="53">
        <v>116</v>
      </c>
      <c r="C63" s="54" t="s">
        <v>6</v>
      </c>
      <c r="D63" s="89">
        <f>L64</f>
        <v>3</v>
      </c>
      <c r="E63" s="86" t="str">
        <f>M64</f>
        <v>1:a Grupp 5</v>
      </c>
      <c r="F63" s="89">
        <f>L65</f>
        <v>4</v>
      </c>
      <c r="G63" s="86" t="str">
        <f>M65</f>
        <v>3:e bästa 3:a Grupp 2-6</v>
      </c>
      <c r="H63" s="153" t="s">
        <v>20</v>
      </c>
      <c r="I63" s="215" t="s">
        <v>20</v>
      </c>
      <c r="J63" s="154" t="s">
        <v>20</v>
      </c>
      <c r="K63" s="80"/>
      <c r="L63" s="20">
        <v>2</v>
      </c>
      <c r="M63" s="464" t="s">
        <v>64</v>
      </c>
      <c r="N63" s="338"/>
      <c r="O63" s="338"/>
      <c r="P63" s="339"/>
      <c r="Q63" s="155" t="str">
        <f>J62</f>
        <v>-</v>
      </c>
      <c r="R63" s="229" t="s">
        <v>20</v>
      </c>
      <c r="S63" s="156" t="str">
        <f>H62</f>
        <v>-</v>
      </c>
      <c r="T63" s="232" t="s">
        <v>20</v>
      </c>
      <c r="U63" s="230"/>
      <c r="V63" s="233" t="s">
        <v>20</v>
      </c>
      <c r="W63" s="155" t="str">
        <f>H66</f>
        <v>-</v>
      </c>
      <c r="X63" s="229" t="s">
        <v>20</v>
      </c>
      <c r="Y63" s="156" t="str">
        <f>J66</f>
        <v>-</v>
      </c>
      <c r="Z63" s="155" t="str">
        <f>J70</f>
        <v>-</v>
      </c>
      <c r="AA63" s="229" t="s">
        <v>20</v>
      </c>
      <c r="AB63" s="156" t="str">
        <f>H70</f>
        <v>-</v>
      </c>
      <c r="AC63" s="350"/>
      <c r="AD63" s="288">
        <f>SUM(Q63,W63,Z63)</f>
        <v>0</v>
      </c>
      <c r="AE63" s="278" t="s">
        <v>20</v>
      </c>
      <c r="AF63" s="287">
        <f>SUM(S63,Y63,AB63)</f>
        <v>0</v>
      </c>
      <c r="AG63" s="353"/>
      <c r="AH63" s="212">
        <f>AD63-AF63</f>
        <v>0</v>
      </c>
      <c r="AI63" s="353"/>
      <c r="AJ63" s="88">
        <f>SUM(DY62:EC62)</f>
        <v>0</v>
      </c>
      <c r="AK63" s="350"/>
      <c r="AL63" s="91"/>
      <c r="AM63" s="98"/>
      <c r="AN63" s="87">
        <f>L63</f>
        <v>2</v>
      </c>
      <c r="AO63" s="375" t="str">
        <f>M63</f>
        <v>2:a Grupp 4</v>
      </c>
      <c r="AP63" s="376"/>
      <c r="AQ63" s="376"/>
      <c r="AR63" s="377"/>
      <c r="AS63" s="197"/>
      <c r="AT63" s="298" t="str">
        <f>R63</f>
        <v>-</v>
      </c>
      <c r="AU63" s="197"/>
      <c r="AV63" s="370"/>
      <c r="AW63" s="371"/>
      <c r="AX63" s="372"/>
      <c r="AY63" s="197"/>
      <c r="AZ63" s="298" t="str">
        <f>X63</f>
        <v>-</v>
      </c>
      <c r="BA63" s="197"/>
      <c r="BB63" s="197"/>
      <c r="BC63" s="298" t="str">
        <f>AA63</f>
        <v>-</v>
      </c>
      <c r="BD63" s="197"/>
      <c r="BE63" s="333"/>
      <c r="BF63" s="290"/>
      <c r="BG63" s="220" t="str">
        <f>AE63</f>
        <v>-</v>
      </c>
      <c r="BH63" s="290"/>
      <c r="BI63" s="333"/>
      <c r="BJ63" s="291"/>
      <c r="BK63" s="333"/>
      <c r="BL63" s="148"/>
      <c r="BM63" s="333"/>
      <c r="BN63" s="101"/>
      <c r="DX63" s="310"/>
      <c r="DY63" s="192">
        <f>IF(Q64="-",0,IF(Q64&gt;S64,3,IF(Q64=S64,1,0)))</f>
        <v>0</v>
      </c>
      <c r="DZ63" s="192">
        <f>IF(T64="-",0,IF(T64&gt;V64,3,IF(T64=V64,1,0)))</f>
        <v>0</v>
      </c>
      <c r="EA63" s="192">
        <f>IF(W64="-",0,IF(W64&gt;Y64,3,IF(W64=Y64,1,0)))</f>
        <v>0</v>
      </c>
      <c r="EB63" s="192">
        <f>IF(Z64="-",0,IF(Z64&gt;AB64,3,IF(Z64=AB64,1,0)))</f>
        <v>0</v>
      </c>
      <c r="EC63" s="192"/>
      <c r="ED63" s="5"/>
    </row>
    <row r="64" spans="1:134" ht="15" customHeight="1" thickBot="1" thickTop="1">
      <c r="A64" s="222">
        <v>0.35694444444444445</v>
      </c>
      <c r="B64" s="53">
        <v>117</v>
      </c>
      <c r="C64" s="54" t="s">
        <v>7</v>
      </c>
      <c r="D64" s="65">
        <f>L68</f>
        <v>5</v>
      </c>
      <c r="E64" s="86" t="str">
        <f>M68</f>
        <v>1:a Grupp 2</v>
      </c>
      <c r="F64" s="89">
        <f>L69</f>
        <v>6</v>
      </c>
      <c r="G64" s="86" t="str">
        <f>M69</f>
        <v>2:a Grupp 3</v>
      </c>
      <c r="H64" s="153" t="s">
        <v>20</v>
      </c>
      <c r="I64" s="215" t="s">
        <v>20</v>
      </c>
      <c r="J64" s="154" t="s">
        <v>20</v>
      </c>
      <c r="K64" s="80"/>
      <c r="L64" s="20">
        <v>3</v>
      </c>
      <c r="M64" s="335" t="s">
        <v>127</v>
      </c>
      <c r="N64" s="340"/>
      <c r="O64" s="340"/>
      <c r="P64" s="341"/>
      <c r="Q64" s="155" t="str">
        <f>J71</f>
        <v>-</v>
      </c>
      <c r="R64" s="229" t="s">
        <v>20</v>
      </c>
      <c r="S64" s="156" t="str">
        <f>H71</f>
        <v>-</v>
      </c>
      <c r="T64" s="155" t="str">
        <f>J66</f>
        <v>-</v>
      </c>
      <c r="U64" s="229" t="s">
        <v>20</v>
      </c>
      <c r="V64" s="156" t="str">
        <f>H66</f>
        <v>-</v>
      </c>
      <c r="W64" s="232" t="s">
        <v>20</v>
      </c>
      <c r="X64" s="230"/>
      <c r="Y64" s="233" t="s">
        <v>20</v>
      </c>
      <c r="Z64" s="155" t="str">
        <f>H63</f>
        <v>-</v>
      </c>
      <c r="AA64" s="229" t="s">
        <v>20</v>
      </c>
      <c r="AB64" s="156" t="str">
        <f>J63</f>
        <v>-</v>
      </c>
      <c r="AC64" s="350"/>
      <c r="AD64" s="288">
        <f>SUM(Q64,T64,Z64)</f>
        <v>0</v>
      </c>
      <c r="AE64" s="278" t="s">
        <v>20</v>
      </c>
      <c r="AF64" s="287">
        <f>SUM(S64,V64,AB64)</f>
        <v>0</v>
      </c>
      <c r="AG64" s="353"/>
      <c r="AH64" s="212">
        <f>AD64-AF64</f>
        <v>0</v>
      </c>
      <c r="AI64" s="353"/>
      <c r="AJ64" s="88">
        <f>SUM(DY63:EC63)</f>
        <v>0</v>
      </c>
      <c r="AK64" s="350"/>
      <c r="AL64" s="91"/>
      <c r="AM64" s="98"/>
      <c r="AN64" s="87">
        <f>L64</f>
        <v>3</v>
      </c>
      <c r="AO64" s="375" t="str">
        <f>M64</f>
        <v>1:a Grupp 5</v>
      </c>
      <c r="AP64" s="376"/>
      <c r="AQ64" s="376"/>
      <c r="AR64" s="377"/>
      <c r="AS64" s="197"/>
      <c r="AT64" s="298" t="str">
        <f>R64</f>
        <v>-</v>
      </c>
      <c r="AU64" s="197"/>
      <c r="AV64" s="197"/>
      <c r="AW64" s="298" t="str">
        <f>U64</f>
        <v>-</v>
      </c>
      <c r="AX64" s="197"/>
      <c r="AY64" s="370"/>
      <c r="AZ64" s="371"/>
      <c r="BA64" s="372"/>
      <c r="BB64" s="197"/>
      <c r="BC64" s="298" t="str">
        <f>AA64</f>
        <v>-</v>
      </c>
      <c r="BD64" s="197"/>
      <c r="BE64" s="333"/>
      <c r="BF64" s="290"/>
      <c r="BG64" s="220" t="str">
        <f>AE64</f>
        <v>-</v>
      </c>
      <c r="BH64" s="290"/>
      <c r="BI64" s="333"/>
      <c r="BJ64" s="291"/>
      <c r="BK64" s="333"/>
      <c r="BL64" s="148"/>
      <c r="BM64" s="333"/>
      <c r="BN64" s="101"/>
      <c r="DX64" s="310"/>
      <c r="DY64" s="192">
        <f>IF(Q65="-",0,IF(Q65&gt;S65,3,IF(Q65=S65,1,0)))</f>
        <v>0</v>
      </c>
      <c r="DZ64" s="192">
        <f>IF(T65="-",0,IF(T65&gt;V65,3,IF(T65=V65,1,0)))</f>
        <v>0</v>
      </c>
      <c r="EA64" s="192">
        <f>IF(W65="-",0,IF(W65&gt;Y65,3,IF(W65=Y65,1,0)))</f>
        <v>0</v>
      </c>
      <c r="EB64" s="192">
        <f>IF(Z65="-",0,IF(Z65&gt;AB65,3,IF(Z65=AB65,1,0)))</f>
        <v>0</v>
      </c>
      <c r="EC64" s="192"/>
      <c r="ED64" s="5"/>
    </row>
    <row r="65" spans="1:134" ht="15" customHeight="1" thickBot="1" thickTop="1">
      <c r="A65" s="222">
        <v>0.36874999999999997</v>
      </c>
      <c r="B65" s="53">
        <v>118</v>
      </c>
      <c r="C65" s="54" t="s">
        <v>7</v>
      </c>
      <c r="D65" s="89">
        <f>L70</f>
        <v>7</v>
      </c>
      <c r="E65" s="86" t="str">
        <f>M70</f>
        <v>1:a Grupp 6</v>
      </c>
      <c r="F65" s="89">
        <f>L71</f>
        <v>8</v>
      </c>
      <c r="G65" s="86" t="str">
        <f>M71</f>
        <v>Näst bästa 3:a Grupp 2-6</v>
      </c>
      <c r="H65" s="153" t="s">
        <v>20</v>
      </c>
      <c r="I65" s="215" t="s">
        <v>20</v>
      </c>
      <c r="J65" s="154" t="s">
        <v>20</v>
      </c>
      <c r="K65" s="80"/>
      <c r="L65" s="20">
        <v>4</v>
      </c>
      <c r="M65" s="335" t="s">
        <v>128</v>
      </c>
      <c r="N65" s="340"/>
      <c r="O65" s="340"/>
      <c r="P65" s="341"/>
      <c r="Q65" s="155" t="str">
        <f>H67</f>
        <v>-</v>
      </c>
      <c r="R65" s="229" t="s">
        <v>20</v>
      </c>
      <c r="S65" s="156" t="str">
        <f>J67</f>
        <v>-</v>
      </c>
      <c r="T65" s="155" t="str">
        <f>H70</f>
        <v>-</v>
      </c>
      <c r="U65" s="229" t="s">
        <v>20</v>
      </c>
      <c r="V65" s="156" t="str">
        <f>J70</f>
        <v>-</v>
      </c>
      <c r="W65" s="155" t="str">
        <f>J63</f>
        <v>-</v>
      </c>
      <c r="X65" s="229" t="s">
        <v>20</v>
      </c>
      <c r="Y65" s="156" t="str">
        <f>H63</f>
        <v>-</v>
      </c>
      <c r="Z65" s="232" t="s">
        <v>20</v>
      </c>
      <c r="AA65" s="230"/>
      <c r="AB65" s="233" t="s">
        <v>20</v>
      </c>
      <c r="AC65" s="351"/>
      <c r="AD65" s="288">
        <f>SUM(Q65,T65,W65)</f>
        <v>0</v>
      </c>
      <c r="AE65" s="278" t="s">
        <v>20</v>
      </c>
      <c r="AF65" s="287">
        <f>SUM(S65,V65,Y65)</f>
        <v>0</v>
      </c>
      <c r="AG65" s="354"/>
      <c r="AH65" s="212">
        <f>AD65-AF65</f>
        <v>0</v>
      </c>
      <c r="AI65" s="354"/>
      <c r="AJ65" s="88">
        <f>SUM(DY64:EC64)</f>
        <v>0</v>
      </c>
      <c r="AK65" s="351"/>
      <c r="AL65" s="91"/>
      <c r="AM65" s="98"/>
      <c r="AN65" s="87">
        <f>L65</f>
        <v>4</v>
      </c>
      <c r="AO65" s="375" t="str">
        <f>M65</f>
        <v>3:e bästa 3:a Grupp 2-6</v>
      </c>
      <c r="AP65" s="376"/>
      <c r="AQ65" s="376"/>
      <c r="AR65" s="377"/>
      <c r="AS65" s="197"/>
      <c r="AT65" s="298" t="str">
        <f>R65</f>
        <v>-</v>
      </c>
      <c r="AU65" s="197"/>
      <c r="AV65" s="197"/>
      <c r="AW65" s="298" t="str">
        <f>U65</f>
        <v>-</v>
      </c>
      <c r="AX65" s="197"/>
      <c r="AY65" s="197"/>
      <c r="AZ65" s="298" t="str">
        <f>X65</f>
        <v>-</v>
      </c>
      <c r="BA65" s="197"/>
      <c r="BB65" s="370"/>
      <c r="BC65" s="371"/>
      <c r="BD65" s="372"/>
      <c r="BE65" s="334"/>
      <c r="BF65" s="290"/>
      <c r="BG65" s="220" t="str">
        <f>AE65</f>
        <v>-</v>
      </c>
      <c r="BH65" s="290"/>
      <c r="BI65" s="334"/>
      <c r="BJ65" s="291"/>
      <c r="BK65" s="334"/>
      <c r="BL65" s="148"/>
      <c r="BM65" s="334"/>
      <c r="BN65" s="101"/>
      <c r="DX65" s="310"/>
      <c r="DY65" s="192"/>
      <c r="DZ65" s="192"/>
      <c r="EA65" s="192"/>
      <c r="EB65" s="192"/>
      <c r="EC65" s="192"/>
      <c r="ED65" s="5"/>
    </row>
    <row r="66" spans="1:134" ht="15" customHeight="1" thickBot="1" thickTop="1">
      <c r="A66" s="222">
        <v>0.38055555555555554</v>
      </c>
      <c r="B66" s="53">
        <v>119</v>
      </c>
      <c r="C66" s="54" t="s">
        <v>6</v>
      </c>
      <c r="D66" s="89">
        <f>L63</f>
        <v>2</v>
      </c>
      <c r="E66" s="86" t="str">
        <f>M63</f>
        <v>2:a Grupp 4</v>
      </c>
      <c r="F66" s="89">
        <f>L64</f>
        <v>3</v>
      </c>
      <c r="G66" s="86" t="str">
        <f>M64</f>
        <v>1:a Grupp 5</v>
      </c>
      <c r="H66" s="153" t="s">
        <v>20</v>
      </c>
      <c r="I66" s="215" t="s">
        <v>20</v>
      </c>
      <c r="J66" s="154" t="s">
        <v>20</v>
      </c>
      <c r="K66" s="80"/>
      <c r="M66" s="294"/>
      <c r="N66" s="294"/>
      <c r="O66" s="294"/>
      <c r="P66" s="294"/>
      <c r="Q66" s="167"/>
      <c r="R66" s="96"/>
      <c r="S66" s="109"/>
      <c r="T66" s="167"/>
      <c r="U66" s="80"/>
      <c r="V66" s="109"/>
      <c r="W66" s="167"/>
      <c r="X66" s="80"/>
      <c r="Y66" s="109"/>
      <c r="Z66" s="167"/>
      <c r="AA66" s="80"/>
      <c r="AB66" s="109"/>
      <c r="AC66" s="80"/>
      <c r="AD66" s="80"/>
      <c r="AE66" s="80"/>
      <c r="AF66" s="109"/>
      <c r="AG66" s="80"/>
      <c r="AH66" s="80"/>
      <c r="AI66" s="80"/>
      <c r="AJ66" s="80"/>
      <c r="AK66" s="80"/>
      <c r="AL66" s="80"/>
      <c r="AM66" s="80"/>
      <c r="AN66" s="80"/>
      <c r="AO66" s="294"/>
      <c r="AP66" s="294"/>
      <c r="AQ66" s="294"/>
      <c r="AR66" s="294"/>
      <c r="AS66" s="80"/>
      <c r="AT66" s="97"/>
      <c r="AU66" s="80"/>
      <c r="AV66" s="80"/>
      <c r="AW66" s="97"/>
      <c r="AX66" s="80"/>
      <c r="AY66" s="80"/>
      <c r="AZ66" s="97"/>
      <c r="BA66" s="80"/>
      <c r="BB66" s="80"/>
      <c r="BC66" s="97"/>
      <c r="BD66" s="80"/>
      <c r="BE66" s="146"/>
      <c r="BF66" s="146"/>
      <c r="BG66" s="292"/>
      <c r="BH66" s="146"/>
      <c r="BI66" s="146"/>
      <c r="BJ66" s="146"/>
      <c r="BK66" s="146"/>
      <c r="BL66" s="146"/>
      <c r="BM66" s="146"/>
      <c r="BN66" s="146"/>
      <c r="DX66" s="224"/>
      <c r="DY66" s="191"/>
      <c r="DZ66" s="191"/>
      <c r="EA66" s="191"/>
      <c r="EB66" s="192"/>
      <c r="EC66" s="192"/>
      <c r="ED66" s="5"/>
    </row>
    <row r="67" spans="1:134" ht="15" customHeight="1" thickBot="1" thickTop="1">
      <c r="A67" s="222">
        <v>0.3923611111111111</v>
      </c>
      <c r="B67" s="53">
        <v>120</v>
      </c>
      <c r="C67" s="54" t="s">
        <v>6</v>
      </c>
      <c r="D67" s="89">
        <f>L65</f>
        <v>4</v>
      </c>
      <c r="E67" s="86" t="str">
        <f>M65</f>
        <v>3:e bästa 3:a Grupp 2-6</v>
      </c>
      <c r="F67" s="89">
        <f>L62</f>
        <v>1</v>
      </c>
      <c r="G67" s="86" t="str">
        <f>M62</f>
        <v>1:a Grupp 1</v>
      </c>
      <c r="H67" s="153" t="s">
        <v>20</v>
      </c>
      <c r="I67" s="215" t="s">
        <v>20</v>
      </c>
      <c r="J67" s="154" t="s">
        <v>20</v>
      </c>
      <c r="K67" s="80"/>
      <c r="L67" s="90" t="s">
        <v>15</v>
      </c>
      <c r="M67" s="358" t="s">
        <v>22</v>
      </c>
      <c r="N67" s="359"/>
      <c r="O67" s="359"/>
      <c r="P67" s="360"/>
      <c r="Q67" s="361">
        <f>L68</f>
        <v>5</v>
      </c>
      <c r="R67" s="362"/>
      <c r="S67" s="362"/>
      <c r="T67" s="361">
        <f>L69</f>
        <v>6</v>
      </c>
      <c r="U67" s="362"/>
      <c r="V67" s="362"/>
      <c r="W67" s="363">
        <f>L70</f>
        <v>7</v>
      </c>
      <c r="X67" s="364"/>
      <c r="Y67" s="364"/>
      <c r="Z67" s="363">
        <f>L71</f>
        <v>8</v>
      </c>
      <c r="AA67" s="364"/>
      <c r="AB67" s="364"/>
      <c r="AC67" s="326" t="s">
        <v>21</v>
      </c>
      <c r="AD67" s="365"/>
      <c r="AE67" s="365"/>
      <c r="AF67" s="365"/>
      <c r="AG67" s="365"/>
      <c r="AH67" s="366"/>
      <c r="AI67" s="326" t="s">
        <v>17</v>
      </c>
      <c r="AJ67" s="365"/>
      <c r="AK67" s="366"/>
      <c r="AL67" s="277" t="s">
        <v>18</v>
      </c>
      <c r="AM67" s="128"/>
      <c r="AN67" s="89" t="s">
        <v>15</v>
      </c>
      <c r="AO67" s="367" t="str">
        <f>M67</f>
        <v>Slutspel grupp 2</v>
      </c>
      <c r="AP67" s="368"/>
      <c r="AQ67" s="368"/>
      <c r="AR67" s="369"/>
      <c r="AS67" s="342">
        <f>AN68</f>
        <v>5</v>
      </c>
      <c r="AT67" s="343"/>
      <c r="AU67" s="344"/>
      <c r="AV67" s="342">
        <f>AN69</f>
        <v>6</v>
      </c>
      <c r="AW67" s="343"/>
      <c r="AX67" s="344"/>
      <c r="AY67" s="342">
        <f>AN70</f>
        <v>7</v>
      </c>
      <c r="AZ67" s="343"/>
      <c r="BA67" s="344"/>
      <c r="BB67" s="355">
        <f>AN71</f>
        <v>8</v>
      </c>
      <c r="BC67" s="356"/>
      <c r="BD67" s="357"/>
      <c r="BE67" s="345" t="s">
        <v>21</v>
      </c>
      <c r="BF67" s="346"/>
      <c r="BG67" s="346"/>
      <c r="BH67" s="346"/>
      <c r="BI67" s="346"/>
      <c r="BJ67" s="347"/>
      <c r="BK67" s="348" t="s">
        <v>17</v>
      </c>
      <c r="BL67" s="346"/>
      <c r="BM67" s="347"/>
      <c r="BN67" s="297" t="s">
        <v>18</v>
      </c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X67" s="225" t="s">
        <v>17</v>
      </c>
      <c r="DY67" s="192" t="s">
        <v>23</v>
      </c>
      <c r="DZ67" s="192" t="s">
        <v>24</v>
      </c>
      <c r="EA67" s="192" t="s">
        <v>25</v>
      </c>
      <c r="EB67" s="192" t="s">
        <v>26</v>
      </c>
      <c r="EC67" s="192"/>
      <c r="ED67" s="5"/>
    </row>
    <row r="68" spans="1:134" ht="15" customHeight="1" thickBot="1" thickTop="1">
      <c r="A68" s="222">
        <v>0.4041666666666666</v>
      </c>
      <c r="B68" s="53">
        <v>121</v>
      </c>
      <c r="C68" s="54" t="s">
        <v>7</v>
      </c>
      <c r="D68" s="89">
        <f>L69</f>
        <v>6</v>
      </c>
      <c r="E68" s="86" t="str">
        <f>M69</f>
        <v>2:a Grupp 3</v>
      </c>
      <c r="F68" s="89">
        <f>L70</f>
        <v>7</v>
      </c>
      <c r="G68" s="86" t="str">
        <f>M70</f>
        <v>1:a Grupp 6</v>
      </c>
      <c r="H68" s="153" t="s">
        <v>20</v>
      </c>
      <c r="I68" s="215" t="s">
        <v>20</v>
      </c>
      <c r="J68" s="154" t="s">
        <v>20</v>
      </c>
      <c r="K68" s="80"/>
      <c r="L68" s="21">
        <v>5</v>
      </c>
      <c r="M68" s="335" t="s">
        <v>62</v>
      </c>
      <c r="N68" s="340"/>
      <c r="O68" s="340"/>
      <c r="P68" s="341"/>
      <c r="Q68" s="232" t="s">
        <v>20</v>
      </c>
      <c r="R68" s="230"/>
      <c r="S68" s="233" t="s">
        <v>20</v>
      </c>
      <c r="T68" s="155" t="str">
        <f>H64</f>
        <v>-</v>
      </c>
      <c r="U68" s="229" t="s">
        <v>20</v>
      </c>
      <c r="V68" s="156" t="str">
        <f>J64</f>
        <v>-</v>
      </c>
      <c r="W68" s="155" t="str">
        <f>H73</f>
        <v>-</v>
      </c>
      <c r="X68" s="229" t="s">
        <v>20</v>
      </c>
      <c r="Y68" s="156" t="str">
        <f>J73</f>
        <v>-</v>
      </c>
      <c r="Z68" s="155" t="str">
        <f>J69</f>
        <v>-</v>
      </c>
      <c r="AA68" s="229" t="s">
        <v>20</v>
      </c>
      <c r="AB68" s="156" t="str">
        <f>H69</f>
        <v>-</v>
      </c>
      <c r="AC68" s="349"/>
      <c r="AD68" s="286">
        <f>SUM(T68,W68,Z68)</f>
        <v>0</v>
      </c>
      <c r="AE68" s="278" t="s">
        <v>20</v>
      </c>
      <c r="AF68" s="287">
        <f>SUM(V68,Y68,AB68)</f>
        <v>0</v>
      </c>
      <c r="AG68" s="352"/>
      <c r="AH68" s="212">
        <f>SUM(AD68-AF68)</f>
        <v>0</v>
      </c>
      <c r="AI68" s="352"/>
      <c r="AJ68" s="88">
        <f>SUM(DY68:EC68)</f>
        <v>0</v>
      </c>
      <c r="AK68" s="349"/>
      <c r="AL68" s="91"/>
      <c r="AM68" s="98"/>
      <c r="AN68" s="87">
        <f>L68</f>
        <v>5</v>
      </c>
      <c r="AO68" s="323" t="str">
        <f>M68</f>
        <v>1:a Grupp 2</v>
      </c>
      <c r="AP68" s="324"/>
      <c r="AQ68" s="324"/>
      <c r="AR68" s="325"/>
      <c r="AS68" s="329"/>
      <c r="AT68" s="330"/>
      <c r="AU68" s="331"/>
      <c r="AV68" s="198"/>
      <c r="AW68" s="299" t="str">
        <f>U68</f>
        <v>-</v>
      </c>
      <c r="AX68" s="198"/>
      <c r="AY68" s="198"/>
      <c r="AZ68" s="299" t="str">
        <f>X68</f>
        <v>-</v>
      </c>
      <c r="BA68" s="198"/>
      <c r="BB68" s="198"/>
      <c r="BC68" s="299" t="str">
        <f>AA68</f>
        <v>-</v>
      </c>
      <c r="BD68" s="198"/>
      <c r="BE68" s="332"/>
      <c r="BF68" s="293"/>
      <c r="BG68" s="272" t="str">
        <f>AE68</f>
        <v>-</v>
      </c>
      <c r="BH68" s="293"/>
      <c r="BI68" s="332"/>
      <c r="BJ68" s="291"/>
      <c r="BK68" s="332"/>
      <c r="BL68" s="289"/>
      <c r="BM68" s="332"/>
      <c r="BN68" s="101"/>
      <c r="DX68" s="310"/>
      <c r="DY68" s="192">
        <f>IF(Q68="-",0,IF(Q68&gt;S68,3,IF(Q68=S68,1,0)))</f>
        <v>0</v>
      </c>
      <c r="DZ68" s="192">
        <f>IF(T68="-",0,IF(T68&gt;V68,3,IF(T68=V68,1,0)))</f>
        <v>0</v>
      </c>
      <c r="EA68" s="192">
        <f>IF(W68="-",0,IF(W68&gt;Y68,3,IF(W68=Y68,1,0)))</f>
        <v>0</v>
      </c>
      <c r="EB68" s="192">
        <f>IF(Z68="-",0,IF(Z68&gt;AB68,3,IF(Z68=AB68,1,0)))</f>
        <v>0</v>
      </c>
      <c r="EC68" s="192"/>
      <c r="ED68" s="5"/>
    </row>
    <row r="69" spans="1:134" ht="15" customHeight="1" thickBot="1" thickTop="1">
      <c r="A69" s="222">
        <v>0.4159722222222222</v>
      </c>
      <c r="B69" s="53">
        <v>122</v>
      </c>
      <c r="C69" s="54" t="s">
        <v>7</v>
      </c>
      <c r="D69" s="89">
        <f>L71</f>
        <v>8</v>
      </c>
      <c r="E69" s="86" t="str">
        <f>M71</f>
        <v>Näst bästa 3:a Grupp 2-6</v>
      </c>
      <c r="F69" s="89">
        <f>L68</f>
        <v>5</v>
      </c>
      <c r="G69" s="86" t="str">
        <f>M68</f>
        <v>1:a Grupp 2</v>
      </c>
      <c r="H69" s="153" t="s">
        <v>20</v>
      </c>
      <c r="I69" s="215" t="s">
        <v>20</v>
      </c>
      <c r="J69" s="154" t="s">
        <v>20</v>
      </c>
      <c r="K69" s="80"/>
      <c r="L69" s="20">
        <v>6</v>
      </c>
      <c r="M69" s="335" t="s">
        <v>63</v>
      </c>
      <c r="N69" s="340"/>
      <c r="O69" s="340"/>
      <c r="P69" s="341"/>
      <c r="Q69" s="155" t="str">
        <f>J64</f>
        <v>-</v>
      </c>
      <c r="R69" s="229" t="s">
        <v>20</v>
      </c>
      <c r="S69" s="156" t="str">
        <f>H64</f>
        <v>-</v>
      </c>
      <c r="T69" s="232" t="s">
        <v>20</v>
      </c>
      <c r="U69" s="230"/>
      <c r="V69" s="233" t="s">
        <v>20</v>
      </c>
      <c r="W69" s="155" t="str">
        <f>H68</f>
        <v>-</v>
      </c>
      <c r="X69" s="229" t="s">
        <v>20</v>
      </c>
      <c r="Y69" s="156" t="str">
        <f>J68</f>
        <v>-</v>
      </c>
      <c r="Z69" s="155" t="str">
        <f>J72</f>
        <v>-</v>
      </c>
      <c r="AA69" s="229" t="s">
        <v>20</v>
      </c>
      <c r="AB69" s="156" t="str">
        <f>H72</f>
        <v>-</v>
      </c>
      <c r="AC69" s="350"/>
      <c r="AD69" s="288">
        <f>SUM(Q69,W69,Z69)</f>
        <v>0</v>
      </c>
      <c r="AE69" s="278" t="s">
        <v>20</v>
      </c>
      <c r="AF69" s="287">
        <f>SUM(S69,Y69,AB69)</f>
        <v>0</v>
      </c>
      <c r="AG69" s="353"/>
      <c r="AH69" s="212">
        <f>AD69-AF69</f>
        <v>0</v>
      </c>
      <c r="AI69" s="353"/>
      <c r="AJ69" s="88">
        <f>SUM(DY69:EC69)</f>
        <v>0</v>
      </c>
      <c r="AK69" s="350"/>
      <c r="AL69" s="91"/>
      <c r="AM69" s="98"/>
      <c r="AN69" s="87">
        <f>L69</f>
        <v>6</v>
      </c>
      <c r="AO69" s="323" t="str">
        <f>M69</f>
        <v>2:a Grupp 3</v>
      </c>
      <c r="AP69" s="324"/>
      <c r="AQ69" s="324"/>
      <c r="AR69" s="325"/>
      <c r="AS69" s="198"/>
      <c r="AT69" s="299" t="str">
        <f>R69</f>
        <v>-</v>
      </c>
      <c r="AU69" s="198"/>
      <c r="AV69" s="329"/>
      <c r="AW69" s="330"/>
      <c r="AX69" s="331"/>
      <c r="AY69" s="198"/>
      <c r="AZ69" s="299" t="str">
        <f>X69</f>
        <v>-</v>
      </c>
      <c r="BA69" s="198"/>
      <c r="BB69" s="198"/>
      <c r="BC69" s="299" t="str">
        <f>AA69</f>
        <v>-</v>
      </c>
      <c r="BD69" s="198"/>
      <c r="BE69" s="333"/>
      <c r="BF69" s="293"/>
      <c r="BG69" s="272" t="str">
        <f>AE69</f>
        <v>-</v>
      </c>
      <c r="BH69" s="293"/>
      <c r="BI69" s="333"/>
      <c r="BJ69" s="291"/>
      <c r="BK69" s="333"/>
      <c r="BL69" s="148"/>
      <c r="BM69" s="333"/>
      <c r="BN69" s="101"/>
      <c r="DX69" s="310"/>
      <c r="DY69" s="192">
        <f>IF(Q69="-",0,IF(Q69&gt;S69,3,IF(Q69=S69,1,0)))</f>
        <v>0</v>
      </c>
      <c r="DZ69" s="192">
        <f>IF(T69="-",0,IF(T69&gt;V69,3,IF(T69=V69,1,0)))</f>
        <v>0</v>
      </c>
      <c r="EA69" s="192">
        <f>IF(W69="-",0,IF(W69&gt;Y69,3,IF(W69=Y69,1,0)))</f>
        <v>0</v>
      </c>
      <c r="EB69" s="192">
        <f>IF(Z69="-",0,IF(Z69&gt;AB69,3,IF(Z69=AB69,1,0)))</f>
        <v>0</v>
      </c>
      <c r="EC69" s="192"/>
      <c r="ED69" s="5"/>
    </row>
    <row r="70" spans="1:134" ht="15" customHeight="1" thickBot="1" thickTop="1">
      <c r="A70" s="222">
        <v>0.4277777777777778</v>
      </c>
      <c r="B70" s="53">
        <v>123</v>
      </c>
      <c r="C70" s="54" t="s">
        <v>6</v>
      </c>
      <c r="D70" s="89">
        <f>L65</f>
        <v>4</v>
      </c>
      <c r="E70" s="86" t="str">
        <f>M65</f>
        <v>3:e bästa 3:a Grupp 2-6</v>
      </c>
      <c r="F70" s="89">
        <f>L63</f>
        <v>2</v>
      </c>
      <c r="G70" s="86" t="str">
        <f>M63</f>
        <v>2:a Grupp 4</v>
      </c>
      <c r="H70" s="153" t="s">
        <v>20</v>
      </c>
      <c r="I70" s="215" t="s">
        <v>20</v>
      </c>
      <c r="J70" s="154" t="s">
        <v>20</v>
      </c>
      <c r="K70" s="80"/>
      <c r="L70" s="20">
        <v>7</v>
      </c>
      <c r="M70" s="464" t="s">
        <v>129</v>
      </c>
      <c r="N70" s="373"/>
      <c r="O70" s="373"/>
      <c r="P70" s="374"/>
      <c r="Q70" s="155" t="str">
        <f>J73</f>
        <v>-</v>
      </c>
      <c r="R70" s="229" t="s">
        <v>20</v>
      </c>
      <c r="S70" s="156" t="str">
        <f>H73</f>
        <v>-</v>
      </c>
      <c r="T70" s="155" t="str">
        <f>J68</f>
        <v>-</v>
      </c>
      <c r="U70" s="229" t="s">
        <v>20</v>
      </c>
      <c r="V70" s="156" t="str">
        <f>H68</f>
        <v>-</v>
      </c>
      <c r="W70" s="232" t="s">
        <v>20</v>
      </c>
      <c r="X70" s="230"/>
      <c r="Y70" s="233" t="s">
        <v>20</v>
      </c>
      <c r="Z70" s="155" t="str">
        <f>H65</f>
        <v>-</v>
      </c>
      <c r="AA70" s="229" t="s">
        <v>20</v>
      </c>
      <c r="AB70" s="156" t="str">
        <f>J65</f>
        <v>-</v>
      </c>
      <c r="AC70" s="350"/>
      <c r="AD70" s="288">
        <f>SUM(Q70,T70,Z70)</f>
        <v>0</v>
      </c>
      <c r="AE70" s="278" t="s">
        <v>20</v>
      </c>
      <c r="AF70" s="287">
        <f>SUM(S70,V70,AB70)</f>
        <v>0</v>
      </c>
      <c r="AG70" s="353"/>
      <c r="AH70" s="212">
        <f>AD70-AF70</f>
        <v>0</v>
      </c>
      <c r="AI70" s="353"/>
      <c r="AJ70" s="88">
        <f>SUM(DY70:EC70)</f>
        <v>0</v>
      </c>
      <c r="AK70" s="350"/>
      <c r="AL70" s="91"/>
      <c r="AM70" s="98"/>
      <c r="AN70" s="87">
        <f>L70</f>
        <v>7</v>
      </c>
      <c r="AO70" s="323" t="str">
        <f>M70</f>
        <v>1:a Grupp 6</v>
      </c>
      <c r="AP70" s="324"/>
      <c r="AQ70" s="324"/>
      <c r="AR70" s="325"/>
      <c r="AS70" s="198"/>
      <c r="AT70" s="299" t="str">
        <f>R70</f>
        <v>-</v>
      </c>
      <c r="AU70" s="198"/>
      <c r="AV70" s="198"/>
      <c r="AW70" s="299" t="str">
        <f>U70</f>
        <v>-</v>
      </c>
      <c r="AX70" s="198"/>
      <c r="AY70" s="329"/>
      <c r="AZ70" s="330"/>
      <c r="BA70" s="331"/>
      <c r="BB70" s="198"/>
      <c r="BC70" s="299" t="str">
        <f>AA70</f>
        <v>-</v>
      </c>
      <c r="BD70" s="198"/>
      <c r="BE70" s="333"/>
      <c r="BF70" s="293"/>
      <c r="BG70" s="272" t="str">
        <f>AE70</f>
        <v>-</v>
      </c>
      <c r="BH70" s="293"/>
      <c r="BI70" s="333"/>
      <c r="BJ70" s="291"/>
      <c r="BK70" s="333"/>
      <c r="BL70" s="148"/>
      <c r="BM70" s="333"/>
      <c r="BN70" s="101"/>
      <c r="DX70" s="310"/>
      <c r="DY70" s="192">
        <f>IF(Q70="-",0,IF(Q70&gt;S70,3,IF(Q70=S70,1,0)))</f>
        <v>0</v>
      </c>
      <c r="DZ70" s="192">
        <f>IF(T70="-",0,IF(T70&gt;V70,3,IF(T70=V70,1,0)))</f>
        <v>0</v>
      </c>
      <c r="EA70" s="192">
        <f>IF(W70="-",0,IF(W70&gt;Y70,3,IF(W70=Y70,1,0)))</f>
        <v>0</v>
      </c>
      <c r="EB70" s="192">
        <f>IF(Z70="-",0,IF(Z70&gt;AB70,3,IF(Z70=AB70,1,0)))</f>
        <v>0</v>
      </c>
      <c r="EC70" s="192"/>
      <c r="ED70" s="5"/>
    </row>
    <row r="71" spans="1:134" ht="15" customHeight="1" thickBot="1" thickTop="1">
      <c r="A71" s="222">
        <v>0.4395833333333334</v>
      </c>
      <c r="B71" s="53">
        <v>124</v>
      </c>
      <c r="C71" s="54" t="s">
        <v>6</v>
      </c>
      <c r="D71" s="89">
        <f>L62</f>
        <v>1</v>
      </c>
      <c r="E71" s="86" t="str">
        <f>M62</f>
        <v>1:a Grupp 1</v>
      </c>
      <c r="F71" s="89">
        <f>L64</f>
        <v>3</v>
      </c>
      <c r="G71" s="86" t="str">
        <f>M64</f>
        <v>1:a Grupp 5</v>
      </c>
      <c r="H71" s="153" t="s">
        <v>20</v>
      </c>
      <c r="I71" s="215" t="s">
        <v>20</v>
      </c>
      <c r="J71" s="154" t="s">
        <v>20</v>
      </c>
      <c r="K71" s="80"/>
      <c r="L71" s="20">
        <v>8</v>
      </c>
      <c r="M71" s="464" t="s">
        <v>130</v>
      </c>
      <c r="N71" s="373"/>
      <c r="O71" s="373"/>
      <c r="P71" s="374"/>
      <c r="Q71" s="155" t="str">
        <f>H69</f>
        <v>-</v>
      </c>
      <c r="R71" s="229" t="s">
        <v>20</v>
      </c>
      <c r="S71" s="156" t="str">
        <f>J69</f>
        <v>-</v>
      </c>
      <c r="T71" s="155" t="str">
        <f>H72</f>
        <v>-</v>
      </c>
      <c r="U71" s="229" t="s">
        <v>20</v>
      </c>
      <c r="V71" s="156" t="str">
        <f>J72</f>
        <v>-</v>
      </c>
      <c r="W71" s="155" t="str">
        <f>J65</f>
        <v>-</v>
      </c>
      <c r="X71" s="229" t="s">
        <v>20</v>
      </c>
      <c r="Y71" s="156" t="str">
        <f>H65</f>
        <v>-</v>
      </c>
      <c r="Z71" s="232" t="s">
        <v>20</v>
      </c>
      <c r="AA71" s="230"/>
      <c r="AB71" s="233" t="s">
        <v>20</v>
      </c>
      <c r="AC71" s="351"/>
      <c r="AD71" s="288">
        <f>SUM(Q71,T71,W71)</f>
        <v>0</v>
      </c>
      <c r="AE71" s="278" t="s">
        <v>20</v>
      </c>
      <c r="AF71" s="287">
        <f>SUM(S71,V71,Y71)</f>
        <v>0</v>
      </c>
      <c r="AG71" s="354"/>
      <c r="AH71" s="212">
        <f>AD71-AF71</f>
        <v>0</v>
      </c>
      <c r="AI71" s="354"/>
      <c r="AJ71" s="88">
        <f>SUM(DY71:EC71)</f>
        <v>0</v>
      </c>
      <c r="AK71" s="351"/>
      <c r="AL71" s="91"/>
      <c r="AM71" s="98"/>
      <c r="AN71" s="87">
        <f>L71</f>
        <v>8</v>
      </c>
      <c r="AO71" s="323" t="str">
        <f>M71</f>
        <v>Näst bästa 3:a Grupp 2-6</v>
      </c>
      <c r="AP71" s="324"/>
      <c r="AQ71" s="324"/>
      <c r="AR71" s="325"/>
      <c r="AS71" s="198"/>
      <c r="AT71" s="299" t="str">
        <f>R71</f>
        <v>-</v>
      </c>
      <c r="AU71" s="198"/>
      <c r="AV71" s="198"/>
      <c r="AW71" s="299" t="str">
        <f>U71</f>
        <v>-</v>
      </c>
      <c r="AX71" s="198"/>
      <c r="AY71" s="198"/>
      <c r="AZ71" s="299" t="str">
        <f>X71</f>
        <v>-</v>
      </c>
      <c r="BA71" s="198"/>
      <c r="BB71" s="329"/>
      <c r="BC71" s="330"/>
      <c r="BD71" s="331"/>
      <c r="BE71" s="334"/>
      <c r="BF71" s="293"/>
      <c r="BG71" s="272" t="str">
        <f>AE71</f>
        <v>-</v>
      </c>
      <c r="BH71" s="293"/>
      <c r="BI71" s="334"/>
      <c r="BJ71" s="291"/>
      <c r="BK71" s="334"/>
      <c r="BL71" s="148"/>
      <c r="BM71" s="334"/>
      <c r="BN71" s="101"/>
      <c r="DX71" s="310"/>
      <c r="DY71" s="192">
        <f>IF(Q71="-",0,IF(Q71&gt;S71,3,IF(Q71=S71,1,0)))</f>
        <v>0</v>
      </c>
      <c r="DZ71" s="192">
        <f>IF(T71="-",0,IF(T71&gt;V71,3,IF(T71=V71,1,0)))</f>
        <v>0</v>
      </c>
      <c r="EA71" s="192">
        <f>IF(W71="-",0,IF(W71&gt;Y71,3,IF(W71=Y71,1,0)))</f>
        <v>0</v>
      </c>
      <c r="EB71" s="192">
        <f>IF(Z71="-",0,IF(Z71&gt;AB71,3,IF(Z71=AB71,1,0)))</f>
        <v>0</v>
      </c>
      <c r="EC71" s="192"/>
      <c r="ED71" s="5"/>
    </row>
    <row r="72" spans="1:135" ht="15" customHeight="1" thickBot="1" thickTop="1">
      <c r="A72" s="222">
        <v>0.4513888888888889</v>
      </c>
      <c r="B72" s="53">
        <v>125</v>
      </c>
      <c r="C72" s="54" t="s">
        <v>7</v>
      </c>
      <c r="D72" s="89">
        <f>L71</f>
        <v>8</v>
      </c>
      <c r="E72" s="86" t="str">
        <f>M71</f>
        <v>Näst bästa 3:a Grupp 2-6</v>
      </c>
      <c r="F72" s="89">
        <f>L69</f>
        <v>6</v>
      </c>
      <c r="G72" s="86" t="str">
        <f>M69</f>
        <v>2:a Grupp 3</v>
      </c>
      <c r="H72" s="153" t="s">
        <v>20</v>
      </c>
      <c r="I72" s="215" t="s">
        <v>20</v>
      </c>
      <c r="J72" s="154" t="s">
        <v>20</v>
      </c>
      <c r="K72" s="52"/>
      <c r="M72" s="294"/>
      <c r="N72" s="300"/>
      <c r="O72" s="301"/>
      <c r="P72" s="302"/>
      <c r="Q72" s="167"/>
      <c r="R72" s="80"/>
      <c r="S72" s="109"/>
      <c r="T72" s="167"/>
      <c r="U72" s="80"/>
      <c r="V72" s="109"/>
      <c r="W72" s="167"/>
      <c r="X72" s="80"/>
      <c r="Y72" s="109"/>
      <c r="Z72" s="167"/>
      <c r="AA72" s="80"/>
      <c r="AB72" s="109"/>
      <c r="AC72" s="80"/>
      <c r="AD72" s="80"/>
      <c r="AE72" s="80"/>
      <c r="AF72" s="109"/>
      <c r="AG72" s="80"/>
      <c r="AH72" s="80"/>
      <c r="AI72" s="80"/>
      <c r="AJ72" s="80"/>
      <c r="AK72" s="80"/>
      <c r="AL72" s="80"/>
      <c r="AM72" s="80"/>
      <c r="AN72" s="52"/>
      <c r="AO72" s="294"/>
      <c r="AP72" s="294"/>
      <c r="AQ72" s="294"/>
      <c r="AR72" s="295"/>
      <c r="AS72" s="80"/>
      <c r="AT72" s="80"/>
      <c r="AU72" s="97"/>
      <c r="AV72" s="80"/>
      <c r="AW72" s="80"/>
      <c r="AX72" s="97"/>
      <c r="AY72" s="80"/>
      <c r="AZ72" s="80"/>
      <c r="BA72" s="97"/>
      <c r="BB72" s="80"/>
      <c r="BC72" s="80"/>
      <c r="BD72" s="97"/>
      <c r="BE72" s="80"/>
      <c r="BF72" s="80"/>
      <c r="BG72" s="80"/>
      <c r="BH72" s="48"/>
      <c r="BI72" s="80"/>
      <c r="BJ72" s="80"/>
      <c r="BK72" s="80"/>
      <c r="BL72" s="80"/>
      <c r="BM72" s="80"/>
      <c r="BN72" s="80"/>
      <c r="BO72" s="80"/>
      <c r="DY72" s="194"/>
      <c r="DZ72" s="192"/>
      <c r="EA72" s="192"/>
      <c r="EB72" s="192"/>
      <c r="EC72" s="192"/>
      <c r="ED72" s="192"/>
      <c r="EE72" s="8"/>
    </row>
    <row r="73" spans="1:135" s="8" customFormat="1" ht="15" customHeight="1" thickBot="1" thickTop="1">
      <c r="A73" s="222">
        <v>0.46319444444444446</v>
      </c>
      <c r="B73" s="53">
        <v>126</v>
      </c>
      <c r="C73" s="54" t="s">
        <v>7</v>
      </c>
      <c r="D73" s="89">
        <f>L68</f>
        <v>5</v>
      </c>
      <c r="E73" s="313" t="str">
        <f>M68</f>
        <v>1:a Grupp 2</v>
      </c>
      <c r="F73" s="89">
        <f>L70</f>
        <v>7</v>
      </c>
      <c r="G73" s="86" t="str">
        <f>M70</f>
        <v>1:a Grupp 6</v>
      </c>
      <c r="H73" s="153" t="s">
        <v>20</v>
      </c>
      <c r="I73" s="215" t="s">
        <v>20</v>
      </c>
      <c r="J73" s="154" t="s">
        <v>20</v>
      </c>
      <c r="L73" s="80"/>
      <c r="M73" s="294"/>
      <c r="N73" s="300"/>
      <c r="O73" s="301"/>
      <c r="P73" s="302"/>
      <c r="Q73" s="167"/>
      <c r="R73" s="80"/>
      <c r="S73" s="109"/>
      <c r="T73" s="167"/>
      <c r="U73" s="80"/>
      <c r="V73" s="109"/>
      <c r="W73" s="167"/>
      <c r="X73" s="80"/>
      <c r="Y73" s="109"/>
      <c r="Z73" s="167"/>
      <c r="AA73" s="80"/>
      <c r="AB73" s="109"/>
      <c r="AC73" s="80"/>
      <c r="AD73" s="80"/>
      <c r="AE73" s="80"/>
      <c r="AF73" s="109"/>
      <c r="AG73" s="80"/>
      <c r="AH73" s="80"/>
      <c r="AI73" s="80"/>
      <c r="AJ73" s="80"/>
      <c r="AK73" s="80"/>
      <c r="AL73" s="80"/>
      <c r="AM73" s="80"/>
      <c r="AN73" s="52"/>
      <c r="AO73" s="294"/>
      <c r="AP73" s="294"/>
      <c r="AQ73" s="294"/>
      <c r="AR73" s="295"/>
      <c r="AS73" s="80"/>
      <c r="AT73" s="80"/>
      <c r="AU73" s="97"/>
      <c r="AV73" s="80"/>
      <c r="AW73" s="80"/>
      <c r="AX73" s="97"/>
      <c r="AY73" s="80"/>
      <c r="AZ73" s="80"/>
      <c r="BA73" s="97"/>
      <c r="BB73" s="80"/>
      <c r="BC73" s="80"/>
      <c r="BD73" s="97"/>
      <c r="BE73" s="80"/>
      <c r="BF73" s="80"/>
      <c r="BG73" s="80"/>
      <c r="BH73" s="48"/>
      <c r="BI73" s="80"/>
      <c r="BJ73" s="80"/>
      <c r="BK73" s="80"/>
      <c r="BL73" s="80"/>
      <c r="BM73" s="80"/>
      <c r="BN73" s="80"/>
      <c r="BO73" s="80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195"/>
      <c r="DZ73" s="195"/>
      <c r="EA73" s="195"/>
      <c r="EB73" s="195"/>
      <c r="EC73" s="195"/>
      <c r="ED73" s="195"/>
      <c r="EE73" s="5"/>
    </row>
    <row r="74" spans="1:135" s="8" customFormat="1" ht="15" customHeight="1" thickTop="1">
      <c r="A74" s="223"/>
      <c r="B74" s="33"/>
      <c r="C74" s="66"/>
      <c r="D74" s="458"/>
      <c r="E74" s="459"/>
      <c r="F74" s="458"/>
      <c r="G74" s="459"/>
      <c r="H74" s="460"/>
      <c r="I74" s="461"/>
      <c r="J74" s="462"/>
      <c r="L74" s="80"/>
      <c r="M74" s="294"/>
      <c r="N74" s="300"/>
      <c r="O74" s="301"/>
      <c r="P74" s="302"/>
      <c r="Q74" s="167"/>
      <c r="R74" s="80"/>
      <c r="S74" s="109"/>
      <c r="T74" s="167"/>
      <c r="U74" s="80"/>
      <c r="V74" s="109"/>
      <c r="W74" s="167"/>
      <c r="X74" s="80"/>
      <c r="Y74" s="109"/>
      <c r="Z74" s="167"/>
      <c r="AA74" s="80"/>
      <c r="AB74" s="109"/>
      <c r="AC74" s="80"/>
      <c r="AD74" s="80"/>
      <c r="AE74" s="80"/>
      <c r="AF74" s="109"/>
      <c r="AG74" s="80"/>
      <c r="AH74" s="80"/>
      <c r="AI74" s="80"/>
      <c r="AJ74" s="80"/>
      <c r="AK74" s="80"/>
      <c r="AL74" s="80"/>
      <c r="AM74" s="80"/>
      <c r="AN74" s="52"/>
      <c r="AO74" s="294"/>
      <c r="AP74" s="294"/>
      <c r="AQ74" s="294"/>
      <c r="AR74" s="295"/>
      <c r="AS74" s="80"/>
      <c r="AT74" s="80"/>
      <c r="AU74" s="97"/>
      <c r="AV74" s="80"/>
      <c r="AW74" s="80"/>
      <c r="AX74" s="97"/>
      <c r="AY74" s="80"/>
      <c r="AZ74" s="80"/>
      <c r="BA74" s="97"/>
      <c r="BB74" s="80"/>
      <c r="BC74" s="80"/>
      <c r="BD74" s="97"/>
      <c r="BE74" s="80"/>
      <c r="BF74" s="80"/>
      <c r="BG74" s="80"/>
      <c r="BH74" s="48"/>
      <c r="BI74" s="80"/>
      <c r="BJ74" s="80"/>
      <c r="BK74" s="80"/>
      <c r="BL74" s="80"/>
      <c r="BM74" s="80"/>
      <c r="BN74" s="80"/>
      <c r="BO74" s="80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195"/>
      <c r="DZ74" s="195"/>
      <c r="EA74" s="195"/>
      <c r="EB74" s="195"/>
      <c r="EC74" s="195"/>
      <c r="ED74" s="195"/>
      <c r="EE74" s="5"/>
    </row>
    <row r="75" spans="1:135" s="8" customFormat="1" ht="15" customHeight="1" thickBot="1">
      <c r="A75" s="223"/>
      <c r="B75" s="33"/>
      <c r="C75" s="66"/>
      <c r="D75" s="275"/>
      <c r="E75" s="43"/>
      <c r="F75" s="275"/>
      <c r="G75" s="43"/>
      <c r="H75" s="82"/>
      <c r="I75" s="84"/>
      <c r="J75" s="83"/>
      <c r="L75" s="80"/>
      <c r="M75" s="294"/>
      <c r="N75" s="300"/>
      <c r="O75" s="301"/>
      <c r="P75" s="302"/>
      <c r="Q75" s="167"/>
      <c r="R75" s="80"/>
      <c r="S75" s="109"/>
      <c r="T75" s="167"/>
      <c r="U75" s="80"/>
      <c r="V75" s="109"/>
      <c r="W75" s="167"/>
      <c r="X75" s="80"/>
      <c r="Y75" s="109"/>
      <c r="Z75" s="167"/>
      <c r="AA75" s="80"/>
      <c r="AB75" s="109"/>
      <c r="AC75" s="80"/>
      <c r="AD75" s="80"/>
      <c r="AE75" s="80"/>
      <c r="AF75" s="109"/>
      <c r="AG75" s="80"/>
      <c r="AH75" s="80"/>
      <c r="AI75" s="80"/>
      <c r="AJ75" s="80"/>
      <c r="AK75" s="80"/>
      <c r="AL75" s="80"/>
      <c r="AM75" s="80"/>
      <c r="AN75" s="52"/>
      <c r="AO75" s="294"/>
      <c r="AP75" s="294"/>
      <c r="AQ75" s="294"/>
      <c r="AR75" s="295"/>
      <c r="AS75" s="80"/>
      <c r="AT75" s="80"/>
      <c r="AU75" s="97"/>
      <c r="AV75" s="80"/>
      <c r="AW75" s="80"/>
      <c r="AX75" s="97"/>
      <c r="AY75" s="80"/>
      <c r="AZ75" s="80"/>
      <c r="BA75" s="97"/>
      <c r="BB75" s="80"/>
      <c r="BC75" s="80"/>
      <c r="BD75" s="97"/>
      <c r="BE75" s="80"/>
      <c r="BF75" s="80"/>
      <c r="BG75" s="80"/>
      <c r="BH75" s="48"/>
      <c r="BI75" s="80"/>
      <c r="BJ75" s="80"/>
      <c r="BK75" s="80"/>
      <c r="BL75" s="80"/>
      <c r="BM75" s="80"/>
      <c r="BN75" s="80"/>
      <c r="BO75" s="80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276"/>
      <c r="DZ75" s="276"/>
      <c r="EA75" s="276"/>
      <c r="EB75" s="276"/>
      <c r="EC75" s="276"/>
      <c r="ED75" s="276"/>
      <c r="EE75" s="5"/>
    </row>
    <row r="76" spans="1:253" s="25" customFormat="1" ht="15" customHeight="1" thickBot="1" thickTop="1">
      <c r="A76" s="24"/>
      <c r="B76" s="33"/>
      <c r="C76" s="66"/>
      <c r="D76" s="24"/>
      <c r="E76" s="326" t="s">
        <v>37</v>
      </c>
      <c r="F76" s="327"/>
      <c r="G76" s="328"/>
      <c r="H76" s="129"/>
      <c r="I76" s="46"/>
      <c r="J76" s="51"/>
      <c r="K76" s="46"/>
      <c r="L76" s="30"/>
      <c r="M76" s="306"/>
      <c r="N76" s="309"/>
      <c r="O76" s="307"/>
      <c r="P76" s="308"/>
      <c r="Q76" s="199"/>
      <c r="R76" s="105"/>
      <c r="S76" s="202"/>
      <c r="T76" s="199"/>
      <c r="U76" s="105"/>
      <c r="V76" s="202"/>
      <c r="W76" s="165"/>
      <c r="X76" s="26"/>
      <c r="Y76" s="31"/>
      <c r="Z76" s="165"/>
      <c r="AA76" s="26"/>
      <c r="AB76" s="31"/>
      <c r="AC76" s="107"/>
      <c r="AD76" s="107"/>
      <c r="AE76" s="208"/>
      <c r="AF76" s="210"/>
      <c r="AG76" s="107"/>
      <c r="AH76" s="107"/>
      <c r="AI76" s="30"/>
      <c r="AJ76" s="30"/>
      <c r="AK76" s="30"/>
      <c r="AL76" s="30"/>
      <c r="AM76" s="30"/>
      <c r="AN76" s="30"/>
      <c r="AO76" s="255"/>
      <c r="AP76" s="258"/>
      <c r="AQ76" s="262"/>
      <c r="AR76" s="263"/>
      <c r="AS76" s="41"/>
      <c r="AT76" s="23"/>
      <c r="AU76" s="22"/>
      <c r="AV76" s="41"/>
      <c r="AW76" s="23"/>
      <c r="AX76" s="22"/>
      <c r="AY76" s="41"/>
      <c r="AZ76" s="23"/>
      <c r="BA76" s="22"/>
      <c r="BB76" s="41"/>
      <c r="BC76" s="23"/>
      <c r="BD76" s="22"/>
      <c r="BE76" s="256"/>
      <c r="BF76" s="256"/>
      <c r="BG76" s="100"/>
      <c r="BH76" s="257"/>
      <c r="BI76" s="256"/>
      <c r="BJ76" s="256"/>
      <c r="BK76" s="23"/>
      <c r="BL76" s="24"/>
      <c r="BM76" s="24"/>
      <c r="BN76" s="24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26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26"/>
      <c r="HW76" s="26"/>
      <c r="HX76" s="26"/>
      <c r="HY76" s="26"/>
      <c r="HZ76" s="26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</row>
    <row r="77" spans="1:253" s="25" customFormat="1" ht="15" customHeight="1" thickBot="1" thickTop="1">
      <c r="A77" s="21" t="s">
        <v>16</v>
      </c>
      <c r="B77" s="53" t="s">
        <v>10</v>
      </c>
      <c r="C77" s="54" t="s">
        <v>30</v>
      </c>
      <c r="D77" s="42" t="s">
        <v>15</v>
      </c>
      <c r="E77" s="42" t="s">
        <v>11</v>
      </c>
      <c r="F77" s="42" t="s">
        <v>15</v>
      </c>
      <c r="G77" s="42" t="s">
        <v>11</v>
      </c>
      <c r="H77" s="322" t="s">
        <v>5</v>
      </c>
      <c r="I77" s="322"/>
      <c r="J77" s="322"/>
      <c r="K77" s="46"/>
      <c r="L77" s="30"/>
      <c r="M77" s="306"/>
      <c r="N77" s="309"/>
      <c r="O77" s="307"/>
      <c r="P77" s="308"/>
      <c r="Q77" s="199"/>
      <c r="R77" s="105"/>
      <c r="S77" s="202"/>
      <c r="T77" s="199"/>
      <c r="U77" s="105"/>
      <c r="V77" s="202"/>
      <c r="W77" s="165"/>
      <c r="X77" s="26"/>
      <c r="Y77" s="31"/>
      <c r="Z77" s="165"/>
      <c r="AA77" s="26"/>
      <c r="AB77" s="31"/>
      <c r="AC77" s="107"/>
      <c r="AD77" s="107"/>
      <c r="AE77" s="208"/>
      <c r="AF77" s="210"/>
      <c r="AG77" s="107"/>
      <c r="AH77" s="107"/>
      <c r="AI77" s="30"/>
      <c r="AJ77" s="30"/>
      <c r="AK77" s="30"/>
      <c r="AL77" s="30"/>
      <c r="AM77" s="30"/>
      <c r="AN77" s="30"/>
      <c r="AO77" s="255"/>
      <c r="AP77" s="258"/>
      <c r="AQ77" s="262"/>
      <c r="AR77" s="263"/>
      <c r="AS77" s="41"/>
      <c r="AT77" s="23"/>
      <c r="AU77" s="22"/>
      <c r="AV77" s="41"/>
      <c r="AW77" s="23"/>
      <c r="AX77" s="22"/>
      <c r="AY77" s="41"/>
      <c r="AZ77" s="23"/>
      <c r="BA77" s="22"/>
      <c r="BB77" s="41"/>
      <c r="BC77" s="23"/>
      <c r="BD77" s="22"/>
      <c r="BE77" s="256"/>
      <c r="BF77" s="256"/>
      <c r="BG77" s="100"/>
      <c r="BH77" s="257"/>
      <c r="BI77" s="256"/>
      <c r="BJ77" s="256"/>
      <c r="BK77" s="23"/>
      <c r="BL77" s="24"/>
      <c r="BM77" s="24"/>
      <c r="BN77" s="24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26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26"/>
      <c r="HW77" s="26"/>
      <c r="HX77" s="26"/>
      <c r="HY77" s="26"/>
      <c r="HZ77" s="26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</row>
    <row r="78" spans="1:253" s="103" customFormat="1" ht="15" customHeight="1" thickBot="1" thickTop="1">
      <c r="A78" s="270">
        <v>0.4791666666666667</v>
      </c>
      <c r="B78" s="53">
        <v>127</v>
      </c>
      <c r="C78" s="54" t="s">
        <v>38</v>
      </c>
      <c r="D78" s="314"/>
      <c r="E78" s="315" t="s">
        <v>61</v>
      </c>
      <c r="F78" s="315"/>
      <c r="G78" s="315" t="s">
        <v>58</v>
      </c>
      <c r="H78" s="59"/>
      <c r="I78" s="217" t="s">
        <v>20</v>
      </c>
      <c r="J78" s="72"/>
      <c r="K78" s="46"/>
      <c r="L78" s="30"/>
      <c r="M78" s="306"/>
      <c r="N78" s="309"/>
      <c r="O78" s="307"/>
      <c r="P78" s="308"/>
      <c r="Q78" s="199"/>
      <c r="R78" s="105"/>
      <c r="S78" s="202"/>
      <c r="T78" s="199"/>
      <c r="U78" s="105"/>
      <c r="V78" s="202"/>
      <c r="W78" s="165"/>
      <c r="X78" s="26"/>
      <c r="Y78" s="31"/>
      <c r="Z78" s="165"/>
      <c r="AA78" s="26"/>
      <c r="AB78" s="31"/>
      <c r="AC78" s="107"/>
      <c r="AD78" s="107"/>
      <c r="AE78" s="208"/>
      <c r="AF78" s="210"/>
      <c r="AG78" s="107"/>
      <c r="AH78" s="107"/>
      <c r="AI78" s="30"/>
      <c r="AJ78" s="30"/>
      <c r="AK78" s="30"/>
      <c r="AL78" s="30"/>
      <c r="AM78" s="30"/>
      <c r="AN78" s="30"/>
      <c r="AO78" s="255"/>
      <c r="AP78" s="258"/>
      <c r="AQ78" s="262"/>
      <c r="AR78" s="263"/>
      <c r="AS78" s="41"/>
      <c r="AT78" s="23"/>
      <c r="AU78" s="22"/>
      <c r="AV78" s="41"/>
      <c r="AW78" s="23"/>
      <c r="AX78" s="22"/>
      <c r="AY78" s="41"/>
      <c r="AZ78" s="23"/>
      <c r="BA78" s="22"/>
      <c r="BB78" s="41"/>
      <c r="BC78" s="23"/>
      <c r="BD78" s="22"/>
      <c r="BE78" s="256"/>
      <c r="BF78" s="256"/>
      <c r="BG78" s="100"/>
      <c r="BH78" s="257"/>
      <c r="BI78" s="256"/>
      <c r="BJ78" s="256"/>
      <c r="BK78" s="23"/>
      <c r="BL78" s="24"/>
      <c r="BM78" s="24"/>
      <c r="BN78" s="24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26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26"/>
      <c r="HW78" s="26"/>
      <c r="HX78" s="26"/>
      <c r="HY78" s="26"/>
      <c r="HZ78" s="26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</row>
    <row r="79" spans="1:253" s="103" customFormat="1" ht="15" customHeight="1" thickBot="1" thickTop="1">
      <c r="A79" s="21"/>
      <c r="B79" s="53"/>
      <c r="C79" s="54"/>
      <c r="D79" s="19"/>
      <c r="E79" s="21"/>
      <c r="F79" s="21"/>
      <c r="G79" s="21"/>
      <c r="H79" s="59" t="s">
        <v>20</v>
      </c>
      <c r="I79" s="217" t="s">
        <v>20</v>
      </c>
      <c r="J79" s="72" t="s">
        <v>20</v>
      </c>
      <c r="K79" s="46"/>
      <c r="L79" s="30"/>
      <c r="M79" s="306"/>
      <c r="N79" s="309"/>
      <c r="O79" s="307"/>
      <c r="P79" s="308"/>
      <c r="Q79" s="199"/>
      <c r="R79" s="105"/>
      <c r="S79" s="202"/>
      <c r="T79" s="199"/>
      <c r="U79" s="105"/>
      <c r="V79" s="202"/>
      <c r="W79" s="165"/>
      <c r="X79" s="26"/>
      <c r="Y79" s="31"/>
      <c r="Z79" s="165"/>
      <c r="AA79" s="26"/>
      <c r="AB79" s="31"/>
      <c r="AC79" s="107"/>
      <c r="AD79" s="107"/>
      <c r="AE79" s="208"/>
      <c r="AF79" s="210"/>
      <c r="AG79" s="107"/>
      <c r="AH79" s="107"/>
      <c r="AI79" s="30"/>
      <c r="AJ79" s="30"/>
      <c r="AK79" s="30"/>
      <c r="AL79" s="30"/>
      <c r="AM79" s="30"/>
      <c r="AN79" s="30"/>
      <c r="AO79" s="255"/>
      <c r="AP79" s="258"/>
      <c r="AQ79" s="262"/>
      <c r="AR79" s="263"/>
      <c r="AS79" s="41"/>
      <c r="AT79" s="23"/>
      <c r="AU79" s="22"/>
      <c r="AV79" s="41"/>
      <c r="AW79" s="23"/>
      <c r="AX79" s="22"/>
      <c r="AY79" s="41"/>
      <c r="AZ79" s="23"/>
      <c r="BA79" s="22"/>
      <c r="BB79" s="41"/>
      <c r="BC79" s="23"/>
      <c r="BD79" s="22"/>
      <c r="BE79" s="256"/>
      <c r="BF79" s="256"/>
      <c r="BG79" s="100"/>
      <c r="BH79" s="257"/>
      <c r="BI79" s="256"/>
      <c r="BJ79" s="256"/>
      <c r="BK79" s="23"/>
      <c r="BL79" s="24"/>
      <c r="BM79" s="24"/>
      <c r="BN79" s="24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26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26"/>
      <c r="HW79" s="26"/>
      <c r="HX79" s="26"/>
      <c r="HY79" s="26"/>
      <c r="HZ79" s="26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</row>
    <row r="80" spans="1:253" s="108" customFormat="1" ht="15" customHeight="1" thickBot="1" thickTop="1">
      <c r="A80" s="270">
        <v>0.4930555555555556</v>
      </c>
      <c r="B80" s="53">
        <v>128</v>
      </c>
      <c r="C80" s="54" t="s">
        <v>39</v>
      </c>
      <c r="D80" s="314"/>
      <c r="E80" s="315" t="s">
        <v>62</v>
      </c>
      <c r="F80" s="315"/>
      <c r="G80" s="315" t="s">
        <v>65</v>
      </c>
      <c r="H80" s="59"/>
      <c r="I80" s="217" t="s">
        <v>20</v>
      </c>
      <c r="J80" s="72"/>
      <c r="K80" s="46"/>
      <c r="L80" s="30"/>
      <c r="M80" s="306"/>
      <c r="N80" s="309"/>
      <c r="O80" s="307"/>
      <c r="P80" s="308"/>
      <c r="Q80" s="199"/>
      <c r="R80" s="105"/>
      <c r="S80" s="202"/>
      <c r="T80" s="199"/>
      <c r="U80" s="105"/>
      <c r="V80" s="202"/>
      <c r="W80" s="165"/>
      <c r="X80" s="26"/>
      <c r="Y80" s="31"/>
      <c r="Z80" s="165"/>
      <c r="AA80" s="26"/>
      <c r="AB80" s="31"/>
      <c r="AC80" s="107"/>
      <c r="AD80" s="107"/>
      <c r="AE80" s="208"/>
      <c r="AF80" s="210"/>
      <c r="AG80" s="107"/>
      <c r="AH80" s="107"/>
      <c r="AI80" s="30"/>
      <c r="AJ80" s="30"/>
      <c r="AK80" s="30"/>
      <c r="AL80" s="30"/>
      <c r="AM80" s="30"/>
      <c r="AN80" s="30"/>
      <c r="AO80" s="255"/>
      <c r="AP80" s="258"/>
      <c r="AQ80" s="262"/>
      <c r="AR80" s="263"/>
      <c r="AS80" s="41"/>
      <c r="AT80" s="23"/>
      <c r="AU80" s="22"/>
      <c r="AV80" s="41"/>
      <c r="AW80" s="23"/>
      <c r="AX80" s="22"/>
      <c r="AY80" s="41"/>
      <c r="AZ80" s="23"/>
      <c r="BA80" s="22"/>
      <c r="BB80" s="41"/>
      <c r="BC80" s="23"/>
      <c r="BD80" s="22"/>
      <c r="BE80" s="256"/>
      <c r="BF80" s="256"/>
      <c r="BG80" s="100"/>
      <c r="BH80" s="257"/>
      <c r="BI80" s="256"/>
      <c r="BJ80" s="256"/>
      <c r="BK80" s="23"/>
      <c r="BL80" s="24"/>
      <c r="BM80" s="24"/>
      <c r="BN80" s="24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26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26"/>
      <c r="HW80" s="26"/>
      <c r="HX80" s="26"/>
      <c r="HY80" s="26"/>
      <c r="HZ80" s="26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</row>
    <row r="81" spans="1:253" s="108" customFormat="1" ht="15" customHeight="1" thickBot="1" thickTop="1">
      <c r="A81" s="19"/>
      <c r="B81" s="53"/>
      <c r="C81" s="54"/>
      <c r="D81" s="19"/>
      <c r="E81" s="21"/>
      <c r="F81" s="21"/>
      <c r="G81" s="21"/>
      <c r="H81" s="59" t="s">
        <v>20</v>
      </c>
      <c r="I81" s="217" t="s">
        <v>20</v>
      </c>
      <c r="J81" s="72" t="s">
        <v>20</v>
      </c>
      <c r="K81" s="46"/>
      <c r="L81" s="30"/>
      <c r="M81" s="306"/>
      <c r="N81" s="309"/>
      <c r="O81" s="307"/>
      <c r="P81" s="308"/>
      <c r="Q81" s="199"/>
      <c r="R81" s="105"/>
      <c r="S81" s="202"/>
      <c r="T81" s="199"/>
      <c r="U81" s="105"/>
      <c r="V81" s="202"/>
      <c r="W81" s="165"/>
      <c r="X81" s="26"/>
      <c r="Y81" s="31"/>
      <c r="Z81" s="165"/>
      <c r="AA81" s="26"/>
      <c r="AB81" s="31"/>
      <c r="AC81" s="107"/>
      <c r="AD81" s="107"/>
      <c r="AE81" s="208"/>
      <c r="AF81" s="210"/>
      <c r="AG81" s="107"/>
      <c r="AH81" s="107"/>
      <c r="AI81" s="30"/>
      <c r="AJ81" s="30"/>
      <c r="AK81" s="30"/>
      <c r="AL81" s="30"/>
      <c r="AM81" s="30"/>
      <c r="AN81" s="30"/>
      <c r="AO81" s="255"/>
      <c r="AP81" s="258"/>
      <c r="AQ81" s="262"/>
      <c r="AR81" s="263"/>
      <c r="AS81" s="41"/>
      <c r="AT81" s="23"/>
      <c r="AU81" s="22"/>
      <c r="AV81" s="41"/>
      <c r="AW81" s="23"/>
      <c r="AX81" s="22"/>
      <c r="AY81" s="41"/>
      <c r="AZ81" s="23"/>
      <c r="BA81" s="22"/>
      <c r="BB81" s="41"/>
      <c r="BC81" s="23"/>
      <c r="BD81" s="22"/>
      <c r="BE81" s="256"/>
      <c r="BF81" s="256"/>
      <c r="BG81" s="100"/>
      <c r="BH81" s="257"/>
      <c r="BI81" s="256"/>
      <c r="BJ81" s="256"/>
      <c r="BK81" s="23"/>
      <c r="BL81" s="24"/>
      <c r="BM81" s="24"/>
      <c r="BN81" s="24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26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26"/>
      <c r="HW81" s="26"/>
      <c r="HX81" s="26"/>
      <c r="HY81" s="26"/>
      <c r="HZ81" s="26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</row>
    <row r="82" spans="1:253" s="108" customFormat="1" ht="15" customHeight="1" thickTop="1">
      <c r="A82" s="22"/>
      <c r="B82" s="33"/>
      <c r="C82" s="66"/>
      <c r="D82" s="22"/>
      <c r="E82" s="24"/>
      <c r="F82" s="24"/>
      <c r="G82" s="24"/>
      <c r="H82" s="129"/>
      <c r="I82" s="453"/>
      <c r="J82" s="51"/>
      <c r="K82" s="46"/>
      <c r="L82" s="30"/>
      <c r="M82" s="306"/>
      <c r="N82" s="309"/>
      <c r="O82" s="307"/>
      <c r="P82" s="308"/>
      <c r="Q82" s="199"/>
      <c r="R82" s="105"/>
      <c r="S82" s="202"/>
      <c r="T82" s="199"/>
      <c r="U82" s="105"/>
      <c r="V82" s="202"/>
      <c r="W82" s="165"/>
      <c r="X82" s="26"/>
      <c r="Y82" s="31"/>
      <c r="Z82" s="165"/>
      <c r="AA82" s="26"/>
      <c r="AB82" s="31"/>
      <c r="AC82" s="107"/>
      <c r="AD82" s="107"/>
      <c r="AE82" s="208"/>
      <c r="AF82" s="210"/>
      <c r="AG82" s="107"/>
      <c r="AH82" s="107"/>
      <c r="AI82" s="30"/>
      <c r="AJ82" s="30"/>
      <c r="AK82" s="30"/>
      <c r="AL82" s="30"/>
      <c r="AM82" s="30"/>
      <c r="AN82" s="30"/>
      <c r="AO82" s="255"/>
      <c r="AP82" s="258"/>
      <c r="AQ82" s="262"/>
      <c r="AR82" s="263"/>
      <c r="AS82" s="41"/>
      <c r="AT82" s="23"/>
      <c r="AU82" s="22"/>
      <c r="AV82" s="41"/>
      <c r="AW82" s="23"/>
      <c r="AX82" s="22"/>
      <c r="AY82" s="41"/>
      <c r="AZ82" s="23"/>
      <c r="BA82" s="22"/>
      <c r="BB82" s="41"/>
      <c r="BC82" s="23"/>
      <c r="BD82" s="22"/>
      <c r="BE82" s="256"/>
      <c r="BF82" s="256"/>
      <c r="BG82" s="100"/>
      <c r="BH82" s="257"/>
      <c r="BI82" s="256"/>
      <c r="BJ82" s="256"/>
      <c r="BK82" s="23"/>
      <c r="BL82" s="24"/>
      <c r="BM82" s="24"/>
      <c r="BN82" s="24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26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26"/>
      <c r="HW82" s="26"/>
      <c r="HX82" s="26"/>
      <c r="HY82" s="26"/>
      <c r="HZ82" s="26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</row>
    <row r="83" spans="1:135" s="8" customFormat="1" ht="14.25" customHeight="1" thickBot="1">
      <c r="A83" s="223"/>
      <c r="B83" s="33"/>
      <c r="C83" s="66"/>
      <c r="D83" s="275"/>
      <c r="E83" s="43"/>
      <c r="F83" s="275"/>
      <c r="G83" s="43"/>
      <c r="H83" s="82"/>
      <c r="I83" s="84"/>
      <c r="J83" s="83"/>
      <c r="L83" s="80"/>
      <c r="M83" s="294"/>
      <c r="N83" s="300"/>
      <c r="O83" s="301"/>
      <c r="P83" s="302"/>
      <c r="Q83" s="167"/>
      <c r="R83" s="80"/>
      <c r="S83" s="109"/>
      <c r="T83" s="167"/>
      <c r="U83" s="80"/>
      <c r="V83" s="109"/>
      <c r="W83" s="167"/>
      <c r="X83" s="80"/>
      <c r="Y83" s="109"/>
      <c r="Z83" s="167"/>
      <c r="AA83" s="80"/>
      <c r="AB83" s="109"/>
      <c r="AC83" s="80"/>
      <c r="AD83" s="80"/>
      <c r="AE83" s="80"/>
      <c r="AF83" s="109"/>
      <c r="AG83" s="80"/>
      <c r="AH83" s="80"/>
      <c r="AI83" s="80"/>
      <c r="AJ83" s="80"/>
      <c r="AK83" s="80"/>
      <c r="AL83" s="80"/>
      <c r="AM83" s="80"/>
      <c r="AN83" s="52"/>
      <c r="AO83" s="294"/>
      <c r="AP83" s="294"/>
      <c r="AQ83" s="294"/>
      <c r="AR83" s="295"/>
      <c r="AS83" s="80"/>
      <c r="AT83" s="80"/>
      <c r="AU83" s="97"/>
      <c r="AV83" s="80"/>
      <c r="AW83" s="80"/>
      <c r="AX83" s="97"/>
      <c r="AY83" s="80"/>
      <c r="AZ83" s="80"/>
      <c r="BA83" s="97"/>
      <c r="BB83" s="80"/>
      <c r="BC83" s="80"/>
      <c r="BD83" s="97"/>
      <c r="BE83" s="80"/>
      <c r="BF83" s="80"/>
      <c r="BG83" s="80"/>
      <c r="BH83" s="48"/>
      <c r="BI83" s="80"/>
      <c r="BJ83" s="80"/>
      <c r="BK83" s="80"/>
      <c r="BL83" s="80"/>
      <c r="BM83" s="80"/>
      <c r="BN83" s="80"/>
      <c r="BO83" s="80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276"/>
      <c r="DZ83" s="276"/>
      <c r="EA83" s="276"/>
      <c r="EB83" s="276"/>
      <c r="EC83" s="276"/>
      <c r="ED83" s="276"/>
      <c r="EE83" s="5"/>
    </row>
    <row r="84" spans="1:135" s="8" customFormat="1" ht="15" customHeight="1" thickBot="1" thickTop="1">
      <c r="A84" s="11"/>
      <c r="B84" s="130"/>
      <c r="C84" s="133"/>
      <c r="D84" s="9"/>
      <c r="E84" s="316" t="s">
        <v>29</v>
      </c>
      <c r="F84" s="423"/>
      <c r="G84" s="424"/>
      <c r="H84" s="280"/>
      <c r="I84" s="279"/>
      <c r="J84" s="67"/>
      <c r="L84" s="9"/>
      <c r="M84" s="296"/>
      <c r="N84" s="303"/>
      <c r="O84" s="304"/>
      <c r="P84" s="305"/>
      <c r="Q84" s="36"/>
      <c r="S84" s="147"/>
      <c r="T84" s="36"/>
      <c r="V84" s="147"/>
      <c r="W84" s="36"/>
      <c r="Y84" s="147"/>
      <c r="Z84" s="36"/>
      <c r="AB84" s="147"/>
      <c r="AF84" s="147"/>
      <c r="AH84" s="36"/>
      <c r="AO84" s="296"/>
      <c r="AP84" s="296"/>
      <c r="AQ84" s="296"/>
      <c r="AR84" s="296"/>
      <c r="AZ84" s="12"/>
      <c r="DU84" s="5"/>
      <c r="DV84" s="5"/>
      <c r="DW84" s="5"/>
      <c r="DX84" s="5"/>
      <c r="DY84" s="192" t="s">
        <v>17</v>
      </c>
      <c r="DZ84" s="192" t="s">
        <v>23</v>
      </c>
      <c r="EA84" s="192" t="s">
        <v>24</v>
      </c>
      <c r="EB84" s="192" t="s">
        <v>25</v>
      </c>
      <c r="EC84" s="192" t="s">
        <v>26</v>
      </c>
      <c r="ED84" s="192"/>
      <c r="EE84" s="5"/>
    </row>
    <row r="85" spans="1:134" ht="15" customHeight="1" thickBot="1" thickTop="1">
      <c r="A85" s="19" t="s">
        <v>16</v>
      </c>
      <c r="B85" s="53" t="s">
        <v>10</v>
      </c>
      <c r="C85" s="54" t="s">
        <v>33</v>
      </c>
      <c r="D85" s="85" t="s">
        <v>15</v>
      </c>
      <c r="E85" s="85" t="s">
        <v>4</v>
      </c>
      <c r="F85" s="85" t="s">
        <v>15</v>
      </c>
      <c r="G85" s="85" t="s">
        <v>4</v>
      </c>
      <c r="H85" s="411" t="s">
        <v>5</v>
      </c>
      <c r="I85" s="421"/>
      <c r="J85" s="422"/>
      <c r="K85" s="80"/>
      <c r="L85" s="90" t="s">
        <v>15</v>
      </c>
      <c r="M85" s="358" t="s">
        <v>36</v>
      </c>
      <c r="N85" s="359"/>
      <c r="O85" s="359"/>
      <c r="P85" s="360"/>
      <c r="Q85" s="361">
        <f>L86</f>
        <v>9</v>
      </c>
      <c r="R85" s="362"/>
      <c r="S85" s="362"/>
      <c r="T85" s="361">
        <f>L87</f>
        <v>10</v>
      </c>
      <c r="U85" s="362"/>
      <c r="V85" s="362"/>
      <c r="W85" s="363">
        <f>L88</f>
        <v>11</v>
      </c>
      <c r="X85" s="364"/>
      <c r="Y85" s="364"/>
      <c r="Z85" s="363">
        <f>L89</f>
        <v>12</v>
      </c>
      <c r="AA85" s="364"/>
      <c r="AB85" s="364"/>
      <c r="AC85" s="326" t="s">
        <v>21</v>
      </c>
      <c r="AD85" s="365"/>
      <c r="AE85" s="365"/>
      <c r="AF85" s="365"/>
      <c r="AG85" s="365"/>
      <c r="AH85" s="366"/>
      <c r="AI85" s="326" t="s">
        <v>17</v>
      </c>
      <c r="AJ85" s="365"/>
      <c r="AK85" s="366"/>
      <c r="AL85" s="277" t="s">
        <v>18</v>
      </c>
      <c r="AM85" s="128"/>
      <c r="AN85" s="89" t="s">
        <v>15</v>
      </c>
      <c r="AO85" s="367" t="str">
        <f>M85</f>
        <v>Slutspel grupp 3 </v>
      </c>
      <c r="AP85" s="368"/>
      <c r="AQ85" s="368"/>
      <c r="AR85" s="369"/>
      <c r="AS85" s="342">
        <f>AN86</f>
        <v>9</v>
      </c>
      <c r="AT85" s="343"/>
      <c r="AU85" s="344"/>
      <c r="AV85" s="342">
        <f>AN87</f>
        <v>10</v>
      </c>
      <c r="AW85" s="343"/>
      <c r="AX85" s="344"/>
      <c r="AY85" s="342">
        <f>AN88</f>
        <v>11</v>
      </c>
      <c r="AZ85" s="343"/>
      <c r="BA85" s="344"/>
      <c r="BB85" s="355">
        <f>AN89</f>
        <v>12</v>
      </c>
      <c r="BC85" s="356"/>
      <c r="BD85" s="357"/>
      <c r="BE85" s="345" t="s">
        <v>21</v>
      </c>
      <c r="BF85" s="346"/>
      <c r="BG85" s="346"/>
      <c r="BH85" s="346"/>
      <c r="BI85" s="346"/>
      <c r="BJ85" s="347"/>
      <c r="BK85" s="348" t="s">
        <v>17</v>
      </c>
      <c r="BL85" s="346"/>
      <c r="BM85" s="347"/>
      <c r="BN85" s="297" t="s">
        <v>18</v>
      </c>
      <c r="DX85" s="310"/>
      <c r="DY85" s="192">
        <f>IF(Q86="-",0,IF(Q86&gt;S86,3,IF(Q86=S86,1,0)))</f>
        <v>0</v>
      </c>
      <c r="DZ85" s="192">
        <f>IF(T86="-",0,IF(T86&gt;V86,3,IF(T86=V86,1,0)))</f>
        <v>0</v>
      </c>
      <c r="EA85" s="192">
        <f>IF(W86="-",0,IF(W86&gt;Y86,3,IF(W86=Y86,1,0)))</f>
        <v>0</v>
      </c>
      <c r="EB85" s="192">
        <f>IF(Z86="-",0,IF(Z86&gt;AB86,3,IF(Z86=AB86,1,0)))</f>
        <v>0</v>
      </c>
      <c r="EC85" s="192"/>
      <c r="ED85" s="5"/>
    </row>
    <row r="86" spans="1:134" ht="15" customHeight="1" thickBot="1" thickTop="1">
      <c r="A86" s="222">
        <v>0.5104166666666666</v>
      </c>
      <c r="B86" s="53">
        <v>129</v>
      </c>
      <c r="C86" s="54" t="s">
        <v>8</v>
      </c>
      <c r="D86" s="65">
        <f>L86</f>
        <v>9</v>
      </c>
      <c r="E86" s="86" t="str">
        <f>M86</f>
        <v>1:a Grupp 3</v>
      </c>
      <c r="F86" s="89">
        <f>L87</f>
        <v>10</v>
      </c>
      <c r="G86" s="86" t="str">
        <f>M87</f>
        <v>2:a Grupp 2</v>
      </c>
      <c r="H86" s="153" t="s">
        <v>20</v>
      </c>
      <c r="I86" s="215" t="s">
        <v>20</v>
      </c>
      <c r="J86" s="154" t="s">
        <v>20</v>
      </c>
      <c r="K86" s="80"/>
      <c r="L86" s="20">
        <v>9</v>
      </c>
      <c r="M86" s="335" t="s">
        <v>59</v>
      </c>
      <c r="N86" s="340"/>
      <c r="O86" s="340"/>
      <c r="P86" s="341"/>
      <c r="Q86" s="232" t="s">
        <v>20</v>
      </c>
      <c r="R86" s="230"/>
      <c r="S86" s="233" t="s">
        <v>20</v>
      </c>
      <c r="T86" s="155" t="str">
        <f>H86</f>
        <v>-</v>
      </c>
      <c r="U86" s="229" t="s">
        <v>20</v>
      </c>
      <c r="V86" s="156" t="str">
        <f>J86</f>
        <v>-</v>
      </c>
      <c r="W86" s="155" t="str">
        <f>H95</f>
        <v>-</v>
      </c>
      <c r="X86" s="229" t="s">
        <v>20</v>
      </c>
      <c r="Y86" s="156" t="str">
        <f>J95</f>
        <v>-</v>
      </c>
      <c r="Z86" s="155" t="str">
        <f>J91</f>
        <v>-</v>
      </c>
      <c r="AA86" s="231" t="s">
        <v>20</v>
      </c>
      <c r="AB86" s="156" t="str">
        <f>H91</f>
        <v>-</v>
      </c>
      <c r="AC86" s="349"/>
      <c r="AD86" s="286">
        <f>SUM(T86,W86,Z86)</f>
        <v>0</v>
      </c>
      <c r="AE86" s="278" t="s">
        <v>20</v>
      </c>
      <c r="AF86" s="287">
        <f>SUM(V86,Y86,AB86)</f>
        <v>0</v>
      </c>
      <c r="AG86" s="352"/>
      <c r="AH86" s="212">
        <f>SUM(AD86-AF86)</f>
        <v>0</v>
      </c>
      <c r="AI86" s="352"/>
      <c r="AJ86" s="88">
        <f>SUM(DY85:EC85)</f>
        <v>0</v>
      </c>
      <c r="AK86" s="349"/>
      <c r="AL86" s="91"/>
      <c r="AM86" s="98"/>
      <c r="AN86" s="87">
        <f>L86</f>
        <v>9</v>
      </c>
      <c r="AO86" s="323" t="str">
        <f>M86</f>
        <v>1:a Grupp 3</v>
      </c>
      <c r="AP86" s="324"/>
      <c r="AQ86" s="324"/>
      <c r="AR86" s="325"/>
      <c r="AS86" s="370"/>
      <c r="AT86" s="371"/>
      <c r="AU86" s="372"/>
      <c r="AV86" s="197"/>
      <c r="AW86" s="298" t="str">
        <f>U86</f>
        <v>-</v>
      </c>
      <c r="AX86" s="197"/>
      <c r="AY86" s="197"/>
      <c r="AZ86" s="298" t="str">
        <f>X86</f>
        <v>-</v>
      </c>
      <c r="BA86" s="197"/>
      <c r="BB86" s="197"/>
      <c r="BC86" s="298" t="str">
        <f>AA86</f>
        <v>-</v>
      </c>
      <c r="BD86" s="197"/>
      <c r="BE86" s="332"/>
      <c r="BF86" s="290"/>
      <c r="BG86" s="220" t="str">
        <f>AE86</f>
        <v>-</v>
      </c>
      <c r="BH86" s="290"/>
      <c r="BI86" s="332"/>
      <c r="BJ86" s="291"/>
      <c r="BK86" s="332"/>
      <c r="BL86" s="289"/>
      <c r="BM86" s="332"/>
      <c r="BN86" s="101"/>
      <c r="DX86" s="310"/>
      <c r="DY86" s="192">
        <f>IF(Q87="-",0,IF(Q87&gt;S87,3,IF(Q87=S87,1,0)))</f>
        <v>0</v>
      </c>
      <c r="DZ86" s="192">
        <f>IF(T87="-",0,IF(T87&gt;V87,3,IF(T87=V87,1,0)))</f>
        <v>0</v>
      </c>
      <c r="EA86" s="192">
        <f>IF(W87="-",0,IF(W87&gt;Y87,3,IF(W87=Y87,1,0)))</f>
        <v>0</v>
      </c>
      <c r="EB86" s="192">
        <f>IF(Z87="-",0,IF(Z87&gt;AB87,3,IF(Z87=AB87,1,0)))</f>
        <v>0</v>
      </c>
      <c r="EC86" s="192"/>
      <c r="ED86" s="5"/>
    </row>
    <row r="87" spans="1:134" ht="15" customHeight="1" thickBot="1" thickTop="1">
      <c r="A87" s="222">
        <v>0.5222222222222223</v>
      </c>
      <c r="B87" s="53">
        <v>130</v>
      </c>
      <c r="C87" s="54" t="s">
        <v>8</v>
      </c>
      <c r="D87" s="89">
        <f>L88</f>
        <v>11</v>
      </c>
      <c r="E87" s="86" t="str">
        <f>M88</f>
        <v>2:a Grupp 6</v>
      </c>
      <c r="F87" s="89">
        <f>L89</f>
        <v>12</v>
      </c>
      <c r="G87" s="86" t="str">
        <f>M89</f>
        <v>3:a Grupp 1</v>
      </c>
      <c r="H87" s="153" t="s">
        <v>20</v>
      </c>
      <c r="I87" s="215" t="s">
        <v>20</v>
      </c>
      <c r="J87" s="154" t="s">
        <v>20</v>
      </c>
      <c r="K87" s="80"/>
      <c r="L87" s="20">
        <v>10</v>
      </c>
      <c r="M87" s="335" t="s">
        <v>58</v>
      </c>
      <c r="N87" s="336"/>
      <c r="O87" s="336"/>
      <c r="P87" s="337"/>
      <c r="Q87" s="155" t="str">
        <f>J86</f>
        <v>-</v>
      </c>
      <c r="R87" s="229" t="s">
        <v>20</v>
      </c>
      <c r="S87" s="156" t="str">
        <f>H86</f>
        <v>-</v>
      </c>
      <c r="T87" s="232" t="s">
        <v>20</v>
      </c>
      <c r="U87" s="230"/>
      <c r="V87" s="233" t="s">
        <v>20</v>
      </c>
      <c r="W87" s="155" t="str">
        <f>H90</f>
        <v>-</v>
      </c>
      <c r="X87" s="229" t="s">
        <v>20</v>
      </c>
      <c r="Y87" s="156" t="str">
        <f>J90</f>
        <v>-</v>
      </c>
      <c r="Z87" s="155" t="str">
        <f>J94</f>
        <v>-</v>
      </c>
      <c r="AA87" s="231" t="s">
        <v>20</v>
      </c>
      <c r="AB87" s="156" t="str">
        <f>H94</f>
        <v>-</v>
      </c>
      <c r="AC87" s="350"/>
      <c r="AD87" s="288">
        <f>SUM(Q87,W87,Z87)</f>
        <v>0</v>
      </c>
      <c r="AE87" s="278" t="s">
        <v>20</v>
      </c>
      <c r="AF87" s="287">
        <f>SUM(S87,Y87,AB87)</f>
        <v>0</v>
      </c>
      <c r="AG87" s="353"/>
      <c r="AH87" s="212">
        <f>AD87-AF87</f>
        <v>0</v>
      </c>
      <c r="AI87" s="353"/>
      <c r="AJ87" s="88">
        <f>SUM(DY86:EC86)</f>
        <v>0</v>
      </c>
      <c r="AK87" s="350"/>
      <c r="AL87" s="91"/>
      <c r="AM87" s="98"/>
      <c r="AN87" s="87">
        <f>L87</f>
        <v>10</v>
      </c>
      <c r="AO87" s="323" t="str">
        <f>M87</f>
        <v>2:a Grupp 2</v>
      </c>
      <c r="AP87" s="324"/>
      <c r="AQ87" s="324"/>
      <c r="AR87" s="325"/>
      <c r="AS87" s="197"/>
      <c r="AT87" s="298" t="str">
        <f>R87</f>
        <v>-</v>
      </c>
      <c r="AU87" s="197"/>
      <c r="AV87" s="370"/>
      <c r="AW87" s="371"/>
      <c r="AX87" s="372"/>
      <c r="AY87" s="197"/>
      <c r="AZ87" s="298" t="str">
        <f>X87</f>
        <v>-</v>
      </c>
      <c r="BA87" s="197"/>
      <c r="BB87" s="197"/>
      <c r="BC87" s="298" t="str">
        <f>AA87</f>
        <v>-</v>
      </c>
      <c r="BD87" s="197"/>
      <c r="BE87" s="333"/>
      <c r="BF87" s="290"/>
      <c r="BG87" s="220" t="str">
        <f>AE87</f>
        <v>-</v>
      </c>
      <c r="BH87" s="290"/>
      <c r="BI87" s="333"/>
      <c r="BJ87" s="291"/>
      <c r="BK87" s="333"/>
      <c r="BL87" s="148"/>
      <c r="BM87" s="333"/>
      <c r="BN87" s="101"/>
      <c r="DX87" s="310"/>
      <c r="DY87" s="192">
        <f>IF(Q88="-",0,IF(Q88&gt;S88,3,IF(Q88=S88,1,0)))</f>
        <v>0</v>
      </c>
      <c r="DZ87" s="192">
        <f>IF(T88="-",0,IF(T88&gt;V88,3,IF(T88=V88,1,0)))</f>
        <v>0</v>
      </c>
      <c r="EA87" s="192">
        <f>IF(W88="-",0,IF(W88&gt;Y88,3,IF(W88=Y88,1,0)))</f>
        <v>0</v>
      </c>
      <c r="EB87" s="192">
        <f>IF(Z88="-",0,IF(Z88&gt;AB88,3,IF(Z88=AB88,1,0)))</f>
        <v>0</v>
      </c>
      <c r="EC87" s="192"/>
      <c r="ED87" s="5"/>
    </row>
    <row r="88" spans="1:134" ht="15" customHeight="1" thickBot="1" thickTop="1">
      <c r="A88" s="222">
        <v>0.5340277777777778</v>
      </c>
      <c r="B88" s="53">
        <v>131</v>
      </c>
      <c r="C88" s="54" t="s">
        <v>9</v>
      </c>
      <c r="D88" s="65">
        <f>L92</f>
        <v>13</v>
      </c>
      <c r="E88" s="86" t="str">
        <f>M92</f>
        <v>1:a Grupp 4</v>
      </c>
      <c r="F88" s="89">
        <f>L93</f>
        <v>14</v>
      </c>
      <c r="G88" s="86" t="str">
        <f>M93</f>
        <v>2:a Grupp 1</v>
      </c>
      <c r="H88" s="153" t="s">
        <v>20</v>
      </c>
      <c r="I88" s="215" t="s">
        <v>20</v>
      </c>
      <c r="J88" s="154" t="s">
        <v>20</v>
      </c>
      <c r="K88" s="80"/>
      <c r="L88" s="20">
        <v>11</v>
      </c>
      <c r="M88" s="464" t="s">
        <v>131</v>
      </c>
      <c r="N88" s="338"/>
      <c r="O88" s="338"/>
      <c r="P88" s="339"/>
      <c r="Q88" s="155" t="str">
        <f>J95</f>
        <v>-</v>
      </c>
      <c r="R88" s="229" t="s">
        <v>20</v>
      </c>
      <c r="S88" s="156" t="str">
        <f>H95</f>
        <v>-</v>
      </c>
      <c r="T88" s="155" t="str">
        <f>J90</f>
        <v>-</v>
      </c>
      <c r="U88" s="229" t="s">
        <v>20</v>
      </c>
      <c r="V88" s="156" t="str">
        <f>H90</f>
        <v>-</v>
      </c>
      <c r="W88" s="232" t="s">
        <v>20</v>
      </c>
      <c r="X88" s="230"/>
      <c r="Y88" s="233" t="s">
        <v>20</v>
      </c>
      <c r="Z88" s="155" t="str">
        <f>H87</f>
        <v>-</v>
      </c>
      <c r="AA88" s="231" t="s">
        <v>20</v>
      </c>
      <c r="AB88" s="156" t="str">
        <f>J87</f>
        <v>-</v>
      </c>
      <c r="AC88" s="350"/>
      <c r="AD88" s="288">
        <f>SUM(Q88,T88,Z88)</f>
        <v>0</v>
      </c>
      <c r="AE88" s="278" t="s">
        <v>20</v>
      </c>
      <c r="AF88" s="287">
        <f>SUM(S88,V88,AB88)</f>
        <v>0</v>
      </c>
      <c r="AG88" s="353"/>
      <c r="AH88" s="212">
        <f>AD88-AF88</f>
        <v>0</v>
      </c>
      <c r="AI88" s="353"/>
      <c r="AJ88" s="88">
        <f>SUM(DY87:EC87)</f>
        <v>0</v>
      </c>
      <c r="AK88" s="350"/>
      <c r="AL88" s="91"/>
      <c r="AM88" s="98"/>
      <c r="AN88" s="87">
        <f>L88</f>
        <v>11</v>
      </c>
      <c r="AO88" s="323" t="str">
        <f>M88</f>
        <v>2:a Grupp 6</v>
      </c>
      <c r="AP88" s="324"/>
      <c r="AQ88" s="324"/>
      <c r="AR88" s="325"/>
      <c r="AS88" s="197"/>
      <c r="AT88" s="298" t="str">
        <f>R88</f>
        <v>-</v>
      </c>
      <c r="AU88" s="197"/>
      <c r="AV88" s="197"/>
      <c r="AW88" s="298" t="str">
        <f>U88</f>
        <v>-</v>
      </c>
      <c r="AX88" s="197"/>
      <c r="AY88" s="370"/>
      <c r="AZ88" s="371"/>
      <c r="BA88" s="372"/>
      <c r="BB88" s="197"/>
      <c r="BC88" s="298" t="str">
        <f>AA88</f>
        <v>-</v>
      </c>
      <c r="BD88" s="197"/>
      <c r="BE88" s="333"/>
      <c r="BF88" s="290"/>
      <c r="BG88" s="220" t="str">
        <f>AE88</f>
        <v>-</v>
      </c>
      <c r="BH88" s="290"/>
      <c r="BI88" s="333"/>
      <c r="BJ88" s="291"/>
      <c r="BK88" s="333"/>
      <c r="BL88" s="148"/>
      <c r="BM88" s="333"/>
      <c r="BN88" s="101"/>
      <c r="DX88" s="310"/>
      <c r="DY88" s="192">
        <f>IF(Q89="-",0,IF(Q89&gt;S89,3,IF(Q89=S89,1,0)))</f>
        <v>0</v>
      </c>
      <c r="DZ88" s="192">
        <f>IF(T89="-",0,IF(T89&gt;V89,3,IF(T89=V89,1,0)))</f>
        <v>0</v>
      </c>
      <c r="EA88" s="192">
        <f>IF(W89="-",0,IF(W89&gt;Y89,3,IF(W89=Y89,1,0)))</f>
        <v>0</v>
      </c>
      <c r="EB88" s="192">
        <f>IF(Z89="-",0,IF(Z89&gt;AB89,3,IF(Z89=AB89,1,0)))</f>
        <v>0</v>
      </c>
      <c r="EC88" s="192"/>
      <c r="ED88" s="5"/>
    </row>
    <row r="89" spans="1:134" ht="15" customHeight="1" thickBot="1" thickTop="1">
      <c r="A89" s="222">
        <v>0.5458333333333333</v>
      </c>
      <c r="B89" s="53">
        <v>132</v>
      </c>
      <c r="C89" s="54" t="s">
        <v>9</v>
      </c>
      <c r="D89" s="89">
        <f>L94</f>
        <v>15</v>
      </c>
      <c r="E89" s="86" t="str">
        <f>M94</f>
        <v>2:a Grupp 5</v>
      </c>
      <c r="F89" s="89">
        <f>L95</f>
        <v>16</v>
      </c>
      <c r="G89" s="86" t="str">
        <f>M95</f>
        <v>Bästa 3:a Grupp 2-6</v>
      </c>
      <c r="H89" s="153" t="s">
        <v>20</v>
      </c>
      <c r="I89" s="215" t="s">
        <v>20</v>
      </c>
      <c r="J89" s="154" t="s">
        <v>20</v>
      </c>
      <c r="K89" s="80"/>
      <c r="L89" s="20">
        <v>12</v>
      </c>
      <c r="M89" s="335" t="s">
        <v>132</v>
      </c>
      <c r="N89" s="340"/>
      <c r="O89" s="340"/>
      <c r="P89" s="341"/>
      <c r="Q89" s="155" t="str">
        <f>H91</f>
        <v>-</v>
      </c>
      <c r="R89" s="229" t="s">
        <v>20</v>
      </c>
      <c r="S89" s="156" t="str">
        <f>J91</f>
        <v>-</v>
      </c>
      <c r="T89" s="155" t="str">
        <f>H94</f>
        <v>-</v>
      </c>
      <c r="U89" s="229" t="s">
        <v>20</v>
      </c>
      <c r="V89" s="156" t="str">
        <f>J94</f>
        <v>-</v>
      </c>
      <c r="W89" s="155" t="str">
        <f>J87</f>
        <v>-</v>
      </c>
      <c r="X89" s="229" t="s">
        <v>20</v>
      </c>
      <c r="Y89" s="156" t="str">
        <f>H87</f>
        <v>-</v>
      </c>
      <c r="Z89" s="232" t="s">
        <v>20</v>
      </c>
      <c r="AA89" s="230"/>
      <c r="AB89" s="233" t="s">
        <v>20</v>
      </c>
      <c r="AC89" s="351"/>
      <c r="AD89" s="288">
        <f>SUM(Q89,T89,W89)</f>
        <v>0</v>
      </c>
      <c r="AE89" s="278" t="s">
        <v>20</v>
      </c>
      <c r="AF89" s="287">
        <f>SUM(S89,V89,Y89)</f>
        <v>0</v>
      </c>
      <c r="AG89" s="354"/>
      <c r="AH89" s="212">
        <f>AD89-AF89</f>
        <v>0</v>
      </c>
      <c r="AI89" s="354"/>
      <c r="AJ89" s="88">
        <f>SUM(DY88:EC88)</f>
        <v>0</v>
      </c>
      <c r="AK89" s="351"/>
      <c r="AL89" s="91"/>
      <c r="AM89" s="98"/>
      <c r="AN89" s="87">
        <f>L89</f>
        <v>12</v>
      </c>
      <c r="AO89" s="323" t="str">
        <f>M89</f>
        <v>3:a Grupp 1</v>
      </c>
      <c r="AP89" s="324"/>
      <c r="AQ89" s="324"/>
      <c r="AR89" s="325"/>
      <c r="AS89" s="197"/>
      <c r="AT89" s="298" t="str">
        <f>R89</f>
        <v>-</v>
      </c>
      <c r="AU89" s="197"/>
      <c r="AV89" s="197"/>
      <c r="AW89" s="298" t="str">
        <f>U89</f>
        <v>-</v>
      </c>
      <c r="AX89" s="197"/>
      <c r="AY89" s="197"/>
      <c r="AZ89" s="298" t="str">
        <f>X89</f>
        <v>-</v>
      </c>
      <c r="BA89" s="197"/>
      <c r="BB89" s="370"/>
      <c r="BC89" s="371"/>
      <c r="BD89" s="372"/>
      <c r="BE89" s="334"/>
      <c r="BF89" s="290"/>
      <c r="BG89" s="220" t="str">
        <f>AE89</f>
        <v>-</v>
      </c>
      <c r="BH89" s="290"/>
      <c r="BI89" s="334"/>
      <c r="BJ89" s="291"/>
      <c r="BK89" s="334"/>
      <c r="BL89" s="148"/>
      <c r="BM89" s="334"/>
      <c r="BN89" s="101"/>
      <c r="DX89" s="310"/>
      <c r="DY89" s="192"/>
      <c r="DZ89" s="192"/>
      <c r="EA89" s="192"/>
      <c r="EB89" s="192"/>
      <c r="EC89" s="192"/>
      <c r="ED89" s="5"/>
    </row>
    <row r="90" spans="1:134" ht="15" customHeight="1" thickBot="1" thickTop="1">
      <c r="A90" s="222">
        <v>0.5576388888888889</v>
      </c>
      <c r="B90" s="53">
        <v>133</v>
      </c>
      <c r="C90" s="54" t="s">
        <v>8</v>
      </c>
      <c r="D90" s="89">
        <f>L87</f>
        <v>10</v>
      </c>
      <c r="E90" s="86" t="str">
        <f>M87</f>
        <v>2:a Grupp 2</v>
      </c>
      <c r="F90" s="89">
        <f>L88</f>
        <v>11</v>
      </c>
      <c r="G90" s="86" t="str">
        <f>M88</f>
        <v>2:a Grupp 6</v>
      </c>
      <c r="H90" s="153" t="s">
        <v>20</v>
      </c>
      <c r="I90" s="215" t="s">
        <v>20</v>
      </c>
      <c r="J90" s="154" t="s">
        <v>20</v>
      </c>
      <c r="K90" s="80"/>
      <c r="M90" s="294"/>
      <c r="N90" s="294"/>
      <c r="O90" s="294"/>
      <c r="P90" s="294"/>
      <c r="Q90" s="167"/>
      <c r="R90" s="96"/>
      <c r="S90" s="109"/>
      <c r="T90" s="167"/>
      <c r="U90" s="80"/>
      <c r="V90" s="109"/>
      <c r="W90" s="167"/>
      <c r="X90" s="80"/>
      <c r="Y90" s="109"/>
      <c r="Z90" s="167"/>
      <c r="AA90" s="80"/>
      <c r="AB90" s="109"/>
      <c r="AC90" s="80"/>
      <c r="AD90" s="80"/>
      <c r="AE90" s="80"/>
      <c r="AF90" s="109"/>
      <c r="AG90" s="80"/>
      <c r="AH90" s="80"/>
      <c r="AI90" s="80"/>
      <c r="AJ90" s="80"/>
      <c r="AK90" s="80"/>
      <c r="AL90" s="80"/>
      <c r="AM90" s="80"/>
      <c r="AN90" s="80"/>
      <c r="AO90" s="294"/>
      <c r="AP90" s="294"/>
      <c r="AQ90" s="294"/>
      <c r="AR90" s="294"/>
      <c r="AS90" s="80"/>
      <c r="AT90" s="97"/>
      <c r="AU90" s="80"/>
      <c r="AV90" s="80"/>
      <c r="AW90" s="97"/>
      <c r="AX90" s="80"/>
      <c r="AY90" s="80"/>
      <c r="AZ90" s="97"/>
      <c r="BA90" s="80"/>
      <c r="BB90" s="80"/>
      <c r="BC90" s="97"/>
      <c r="BD90" s="80"/>
      <c r="BE90" s="146"/>
      <c r="BF90" s="146"/>
      <c r="BG90" s="292"/>
      <c r="BH90" s="146"/>
      <c r="BI90" s="146"/>
      <c r="BJ90" s="146"/>
      <c r="BK90" s="146"/>
      <c r="BL90" s="146"/>
      <c r="BM90" s="146"/>
      <c r="BN90" s="146"/>
      <c r="DX90" s="224"/>
      <c r="DY90" s="191"/>
      <c r="DZ90" s="191"/>
      <c r="EA90" s="191"/>
      <c r="EB90" s="192"/>
      <c r="EC90" s="192"/>
      <c r="ED90" s="5"/>
    </row>
    <row r="91" spans="1:134" ht="15" customHeight="1" thickBot="1" thickTop="1">
      <c r="A91" s="222">
        <v>0.5694444444444444</v>
      </c>
      <c r="B91" s="53">
        <v>134</v>
      </c>
      <c r="C91" s="54" t="s">
        <v>8</v>
      </c>
      <c r="D91" s="89">
        <f>L89</f>
        <v>12</v>
      </c>
      <c r="E91" s="86" t="str">
        <f>M89</f>
        <v>3:a Grupp 1</v>
      </c>
      <c r="F91" s="89">
        <f>L86</f>
        <v>9</v>
      </c>
      <c r="G91" s="86" t="str">
        <f>M86</f>
        <v>1:a Grupp 3</v>
      </c>
      <c r="H91" s="153" t="s">
        <v>20</v>
      </c>
      <c r="I91" s="215" t="s">
        <v>20</v>
      </c>
      <c r="J91" s="154" t="s">
        <v>20</v>
      </c>
      <c r="K91" s="80"/>
      <c r="L91" s="90" t="s">
        <v>15</v>
      </c>
      <c r="M91" s="358" t="s">
        <v>34</v>
      </c>
      <c r="N91" s="359"/>
      <c r="O91" s="359"/>
      <c r="P91" s="360"/>
      <c r="Q91" s="361">
        <f>L92</f>
        <v>13</v>
      </c>
      <c r="R91" s="362"/>
      <c r="S91" s="362"/>
      <c r="T91" s="361">
        <f>L93</f>
        <v>14</v>
      </c>
      <c r="U91" s="362"/>
      <c r="V91" s="362"/>
      <c r="W91" s="363">
        <f>L94</f>
        <v>15</v>
      </c>
      <c r="X91" s="364"/>
      <c r="Y91" s="364"/>
      <c r="Z91" s="363">
        <f>L95</f>
        <v>16</v>
      </c>
      <c r="AA91" s="364"/>
      <c r="AB91" s="364"/>
      <c r="AC91" s="326" t="s">
        <v>21</v>
      </c>
      <c r="AD91" s="365"/>
      <c r="AE91" s="365"/>
      <c r="AF91" s="365"/>
      <c r="AG91" s="365"/>
      <c r="AH91" s="366"/>
      <c r="AI91" s="326" t="s">
        <v>17</v>
      </c>
      <c r="AJ91" s="365"/>
      <c r="AK91" s="366"/>
      <c r="AL91" s="277" t="s">
        <v>18</v>
      </c>
      <c r="AM91" s="128"/>
      <c r="AN91" s="89" t="s">
        <v>15</v>
      </c>
      <c r="AO91" s="367" t="str">
        <f>M91</f>
        <v>Slutspel grupp 4</v>
      </c>
      <c r="AP91" s="368"/>
      <c r="AQ91" s="368"/>
      <c r="AR91" s="369"/>
      <c r="AS91" s="342">
        <f>AN92</f>
        <v>13</v>
      </c>
      <c r="AT91" s="343"/>
      <c r="AU91" s="344"/>
      <c r="AV91" s="342">
        <f>AN93</f>
        <v>14</v>
      </c>
      <c r="AW91" s="343"/>
      <c r="AX91" s="344"/>
      <c r="AY91" s="342">
        <f>AN94</f>
        <v>15</v>
      </c>
      <c r="AZ91" s="343"/>
      <c r="BA91" s="344"/>
      <c r="BB91" s="355">
        <f>AN95</f>
        <v>16</v>
      </c>
      <c r="BC91" s="356"/>
      <c r="BD91" s="357"/>
      <c r="BE91" s="345" t="s">
        <v>21</v>
      </c>
      <c r="BF91" s="346"/>
      <c r="BG91" s="346"/>
      <c r="BH91" s="346"/>
      <c r="BI91" s="346"/>
      <c r="BJ91" s="347"/>
      <c r="BK91" s="348" t="s">
        <v>17</v>
      </c>
      <c r="BL91" s="346"/>
      <c r="BM91" s="347"/>
      <c r="BN91" s="297" t="s">
        <v>18</v>
      </c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X91" s="225" t="s">
        <v>17</v>
      </c>
      <c r="DY91" s="192" t="s">
        <v>23</v>
      </c>
      <c r="DZ91" s="192" t="s">
        <v>24</v>
      </c>
      <c r="EA91" s="192" t="s">
        <v>25</v>
      </c>
      <c r="EB91" s="192" t="s">
        <v>26</v>
      </c>
      <c r="EC91" s="192"/>
      <c r="ED91" s="5"/>
    </row>
    <row r="92" spans="1:134" ht="15" customHeight="1" thickBot="1" thickTop="1">
      <c r="A92" s="222">
        <v>0.5812499999999999</v>
      </c>
      <c r="B92" s="53">
        <v>135</v>
      </c>
      <c r="C92" s="54" t="s">
        <v>9</v>
      </c>
      <c r="D92" s="89">
        <f>L93</f>
        <v>14</v>
      </c>
      <c r="E92" s="86" t="str">
        <f>M93</f>
        <v>2:a Grupp 1</v>
      </c>
      <c r="F92" s="89">
        <f>L94</f>
        <v>15</v>
      </c>
      <c r="G92" s="86" t="str">
        <f>M94</f>
        <v>2:a Grupp 5</v>
      </c>
      <c r="H92" s="153" t="s">
        <v>20</v>
      </c>
      <c r="I92" s="215" t="s">
        <v>20</v>
      </c>
      <c r="J92" s="154" t="s">
        <v>20</v>
      </c>
      <c r="K92" s="80"/>
      <c r="L92" s="21">
        <v>13</v>
      </c>
      <c r="M92" s="464" t="s">
        <v>60</v>
      </c>
      <c r="N92" s="338"/>
      <c r="O92" s="338"/>
      <c r="P92" s="339"/>
      <c r="Q92" s="232" t="s">
        <v>20</v>
      </c>
      <c r="R92" s="230"/>
      <c r="S92" s="233" t="s">
        <v>20</v>
      </c>
      <c r="T92" s="155" t="str">
        <f>H88</f>
        <v>-</v>
      </c>
      <c r="U92" s="229" t="s">
        <v>20</v>
      </c>
      <c r="V92" s="156" t="str">
        <f>J88</f>
        <v>-</v>
      </c>
      <c r="W92" s="155" t="str">
        <f>H97</f>
        <v>-</v>
      </c>
      <c r="X92" s="229" t="s">
        <v>20</v>
      </c>
      <c r="Y92" s="156" t="str">
        <f>J97</f>
        <v>-</v>
      </c>
      <c r="Z92" s="155" t="str">
        <f>J93</f>
        <v>-</v>
      </c>
      <c r="AA92" s="229" t="s">
        <v>20</v>
      </c>
      <c r="AB92" s="156" t="str">
        <f>H93</f>
        <v>-</v>
      </c>
      <c r="AC92" s="349"/>
      <c r="AD92" s="286">
        <f>SUM(T92,W92,Z92)</f>
        <v>0</v>
      </c>
      <c r="AE92" s="278" t="s">
        <v>20</v>
      </c>
      <c r="AF92" s="287">
        <f>SUM(V92,Y92,AB92)</f>
        <v>0</v>
      </c>
      <c r="AG92" s="352"/>
      <c r="AH92" s="212">
        <f>SUM(AD92-AF92)</f>
        <v>0</v>
      </c>
      <c r="AI92" s="352"/>
      <c r="AJ92" s="88">
        <f>SUM(DY92:EC92)</f>
        <v>0</v>
      </c>
      <c r="AK92" s="349"/>
      <c r="AL92" s="91"/>
      <c r="AM92" s="98"/>
      <c r="AN92" s="87">
        <f>L92</f>
        <v>13</v>
      </c>
      <c r="AO92" s="323" t="str">
        <f>M92</f>
        <v>1:a Grupp 4</v>
      </c>
      <c r="AP92" s="324"/>
      <c r="AQ92" s="324"/>
      <c r="AR92" s="325"/>
      <c r="AS92" s="329"/>
      <c r="AT92" s="330"/>
      <c r="AU92" s="331"/>
      <c r="AV92" s="198"/>
      <c r="AW92" s="299" t="str">
        <f>U92</f>
        <v>-</v>
      </c>
      <c r="AX92" s="198"/>
      <c r="AY92" s="198"/>
      <c r="AZ92" s="299" t="str">
        <f>X92</f>
        <v>-</v>
      </c>
      <c r="BA92" s="198"/>
      <c r="BB92" s="198"/>
      <c r="BC92" s="299" t="str">
        <f>AA92</f>
        <v>-</v>
      </c>
      <c r="BD92" s="198"/>
      <c r="BE92" s="332"/>
      <c r="BF92" s="293"/>
      <c r="BG92" s="272" t="str">
        <f>AE92</f>
        <v>-</v>
      </c>
      <c r="BH92" s="293"/>
      <c r="BI92" s="332"/>
      <c r="BJ92" s="291"/>
      <c r="BK92" s="332"/>
      <c r="BL92" s="289"/>
      <c r="BM92" s="332"/>
      <c r="BN92" s="101"/>
      <c r="DX92" s="310"/>
      <c r="DY92" s="192">
        <f>IF(Q92="-",0,IF(Q92&gt;S92,3,IF(Q92=S92,1,0)))</f>
        <v>0</v>
      </c>
      <c r="DZ92" s="192">
        <f>IF(T92="-",0,IF(T92&gt;V92,3,IF(T92=V92,1,0)))</f>
        <v>0</v>
      </c>
      <c r="EA92" s="192">
        <f>IF(W92="-",0,IF(W92&gt;Y92,3,IF(W92=Y92,1,0)))</f>
        <v>0</v>
      </c>
      <c r="EB92" s="192">
        <f>IF(Z92="-",0,IF(Z92&gt;AB92,3,IF(Z92=AB92,1,0)))</f>
        <v>0</v>
      </c>
      <c r="EC92" s="192"/>
      <c r="ED92" s="5"/>
    </row>
    <row r="93" spans="1:134" ht="15" customHeight="1" thickBot="1" thickTop="1">
      <c r="A93" s="222">
        <v>0.5930555555555556</v>
      </c>
      <c r="B93" s="53">
        <v>136</v>
      </c>
      <c r="C93" s="54" t="s">
        <v>9</v>
      </c>
      <c r="D93" s="89">
        <f>L95</f>
        <v>16</v>
      </c>
      <c r="E93" s="86" t="str">
        <f>M95</f>
        <v>Bästa 3:a Grupp 2-6</v>
      </c>
      <c r="F93" s="89">
        <f>L92</f>
        <v>13</v>
      </c>
      <c r="G93" s="86" t="str">
        <f>M92</f>
        <v>1:a Grupp 4</v>
      </c>
      <c r="H93" s="153" t="s">
        <v>20</v>
      </c>
      <c r="I93" s="215" t="s">
        <v>20</v>
      </c>
      <c r="J93" s="154" t="s">
        <v>20</v>
      </c>
      <c r="K93" s="80"/>
      <c r="L93" s="20">
        <v>14</v>
      </c>
      <c r="M93" s="464" t="s">
        <v>65</v>
      </c>
      <c r="N93" s="338"/>
      <c r="O93" s="338"/>
      <c r="P93" s="339"/>
      <c r="Q93" s="155" t="str">
        <f>J88</f>
        <v>-</v>
      </c>
      <c r="R93" s="229" t="s">
        <v>20</v>
      </c>
      <c r="S93" s="156" t="str">
        <f>H88</f>
        <v>-</v>
      </c>
      <c r="T93" s="232" t="s">
        <v>20</v>
      </c>
      <c r="U93" s="230"/>
      <c r="V93" s="233" t="s">
        <v>20</v>
      </c>
      <c r="W93" s="155" t="str">
        <f>H92</f>
        <v>-</v>
      </c>
      <c r="X93" s="229" t="s">
        <v>20</v>
      </c>
      <c r="Y93" s="156" t="str">
        <f>J92</f>
        <v>-</v>
      </c>
      <c r="Z93" s="155" t="str">
        <f>J96</f>
        <v>-</v>
      </c>
      <c r="AA93" s="229" t="s">
        <v>20</v>
      </c>
      <c r="AB93" s="156" t="str">
        <f>H96</f>
        <v>-</v>
      </c>
      <c r="AC93" s="350"/>
      <c r="AD93" s="288">
        <f>SUM(Q93,W93,Z93)</f>
        <v>0</v>
      </c>
      <c r="AE93" s="278" t="s">
        <v>20</v>
      </c>
      <c r="AF93" s="287">
        <f>SUM(S93,Y93,AB93)</f>
        <v>0</v>
      </c>
      <c r="AG93" s="353"/>
      <c r="AH93" s="212">
        <f>AD93-AF93</f>
        <v>0</v>
      </c>
      <c r="AI93" s="353"/>
      <c r="AJ93" s="88">
        <f>SUM(DY93:EC93)</f>
        <v>0</v>
      </c>
      <c r="AK93" s="350"/>
      <c r="AL93" s="91"/>
      <c r="AM93" s="98"/>
      <c r="AN93" s="87">
        <f>L93</f>
        <v>14</v>
      </c>
      <c r="AO93" s="323" t="str">
        <f>M93</f>
        <v>2:a Grupp 1</v>
      </c>
      <c r="AP93" s="324"/>
      <c r="AQ93" s="324"/>
      <c r="AR93" s="325"/>
      <c r="AS93" s="198"/>
      <c r="AT93" s="299" t="str">
        <f>R93</f>
        <v>-</v>
      </c>
      <c r="AU93" s="198"/>
      <c r="AV93" s="329"/>
      <c r="AW93" s="330"/>
      <c r="AX93" s="331"/>
      <c r="AY93" s="198"/>
      <c r="AZ93" s="299" t="str">
        <f>X93</f>
        <v>-</v>
      </c>
      <c r="BA93" s="198"/>
      <c r="BB93" s="198"/>
      <c r="BC93" s="299" t="str">
        <f>AA93</f>
        <v>-</v>
      </c>
      <c r="BD93" s="198"/>
      <c r="BE93" s="333"/>
      <c r="BF93" s="293"/>
      <c r="BG93" s="272" t="str">
        <f>AE93</f>
        <v>-</v>
      </c>
      <c r="BH93" s="293"/>
      <c r="BI93" s="333"/>
      <c r="BJ93" s="291"/>
      <c r="BK93" s="333"/>
      <c r="BL93" s="148"/>
      <c r="BM93" s="333"/>
      <c r="BN93" s="101"/>
      <c r="DX93" s="310"/>
      <c r="DY93" s="192">
        <f>IF(Q93="-",0,IF(Q93&gt;S93,3,IF(Q93=S93,1,0)))</f>
        <v>0</v>
      </c>
      <c r="DZ93" s="192">
        <f>IF(T93="-",0,IF(T93&gt;V93,3,IF(T93=V93,1,0)))</f>
        <v>0</v>
      </c>
      <c r="EA93" s="192">
        <f>IF(W93="-",0,IF(W93&gt;Y93,3,IF(W93=Y93,1,0)))</f>
        <v>0</v>
      </c>
      <c r="EB93" s="192">
        <f>IF(Z93="-",0,IF(Z93&gt;AB93,3,IF(Z93=AB93,1,0)))</f>
        <v>0</v>
      </c>
      <c r="EC93" s="192"/>
      <c r="ED93" s="5"/>
    </row>
    <row r="94" spans="1:134" ht="15" customHeight="1" thickBot="1" thickTop="1">
      <c r="A94" s="222">
        <v>0.6048611111111112</v>
      </c>
      <c r="B94" s="53">
        <v>137</v>
      </c>
      <c r="C94" s="54" t="s">
        <v>8</v>
      </c>
      <c r="D94" s="89">
        <f>L89</f>
        <v>12</v>
      </c>
      <c r="E94" s="86" t="str">
        <f>M89</f>
        <v>3:a Grupp 1</v>
      </c>
      <c r="F94" s="89">
        <f>L87</f>
        <v>10</v>
      </c>
      <c r="G94" s="86" t="str">
        <f>M87</f>
        <v>2:a Grupp 2</v>
      </c>
      <c r="H94" s="153" t="s">
        <v>20</v>
      </c>
      <c r="I94" s="215" t="s">
        <v>20</v>
      </c>
      <c r="J94" s="154" t="s">
        <v>20</v>
      </c>
      <c r="K94" s="80"/>
      <c r="L94" s="20">
        <v>15</v>
      </c>
      <c r="M94" s="335" t="s">
        <v>133</v>
      </c>
      <c r="N94" s="340"/>
      <c r="O94" s="340"/>
      <c r="P94" s="341"/>
      <c r="Q94" s="155" t="str">
        <f>J97</f>
        <v>-</v>
      </c>
      <c r="R94" s="229" t="s">
        <v>20</v>
      </c>
      <c r="S94" s="156" t="str">
        <f>H97</f>
        <v>-</v>
      </c>
      <c r="T94" s="155" t="str">
        <f>J92</f>
        <v>-</v>
      </c>
      <c r="U94" s="229" t="s">
        <v>20</v>
      </c>
      <c r="V94" s="156" t="str">
        <f>H92</f>
        <v>-</v>
      </c>
      <c r="W94" s="232" t="s">
        <v>20</v>
      </c>
      <c r="X94" s="230"/>
      <c r="Y94" s="233" t="s">
        <v>20</v>
      </c>
      <c r="Z94" s="155" t="str">
        <f>H89</f>
        <v>-</v>
      </c>
      <c r="AA94" s="229" t="s">
        <v>20</v>
      </c>
      <c r="AB94" s="156" t="str">
        <f>J89</f>
        <v>-</v>
      </c>
      <c r="AC94" s="350"/>
      <c r="AD94" s="288">
        <f>SUM(Q94,T94,Z94)</f>
        <v>0</v>
      </c>
      <c r="AE94" s="278" t="s">
        <v>20</v>
      </c>
      <c r="AF94" s="287">
        <f>SUM(S94,V94,AB94)</f>
        <v>0</v>
      </c>
      <c r="AG94" s="353"/>
      <c r="AH94" s="212">
        <f>AD94-AF94</f>
        <v>0</v>
      </c>
      <c r="AI94" s="353"/>
      <c r="AJ94" s="88">
        <f>SUM(DY94:EC94)</f>
        <v>0</v>
      </c>
      <c r="AK94" s="350"/>
      <c r="AL94" s="91"/>
      <c r="AM94" s="98"/>
      <c r="AN94" s="87">
        <f>L94</f>
        <v>15</v>
      </c>
      <c r="AO94" s="323" t="str">
        <f>M94</f>
        <v>2:a Grupp 5</v>
      </c>
      <c r="AP94" s="324"/>
      <c r="AQ94" s="324"/>
      <c r="AR94" s="325"/>
      <c r="AS94" s="198"/>
      <c r="AT94" s="299" t="str">
        <f>R94</f>
        <v>-</v>
      </c>
      <c r="AU94" s="198"/>
      <c r="AV94" s="198"/>
      <c r="AW94" s="299" t="str">
        <f>U94</f>
        <v>-</v>
      </c>
      <c r="AX94" s="198"/>
      <c r="AY94" s="329"/>
      <c r="AZ94" s="330"/>
      <c r="BA94" s="331"/>
      <c r="BB94" s="198"/>
      <c r="BC94" s="299" t="str">
        <f>AA94</f>
        <v>-</v>
      </c>
      <c r="BD94" s="198"/>
      <c r="BE94" s="333"/>
      <c r="BF94" s="293"/>
      <c r="BG94" s="272" t="str">
        <f>AE94</f>
        <v>-</v>
      </c>
      <c r="BH94" s="293"/>
      <c r="BI94" s="333"/>
      <c r="BJ94" s="291"/>
      <c r="BK94" s="333"/>
      <c r="BL94" s="148"/>
      <c r="BM94" s="333"/>
      <c r="BN94" s="101"/>
      <c r="DX94" s="310"/>
      <c r="DY94" s="192">
        <f>IF(Q94="-",0,IF(Q94&gt;S94,3,IF(Q94=S94,1,0)))</f>
        <v>0</v>
      </c>
      <c r="DZ94" s="192">
        <f>IF(T94="-",0,IF(T94&gt;V94,3,IF(T94=V94,1,0)))</f>
        <v>0</v>
      </c>
      <c r="EA94" s="192">
        <f>IF(W94="-",0,IF(W94&gt;Y94,3,IF(W94=Y94,1,0)))</f>
        <v>0</v>
      </c>
      <c r="EB94" s="192">
        <f>IF(Z94="-",0,IF(Z94&gt;AB94,3,IF(Z94=AB94,1,0)))</f>
        <v>0</v>
      </c>
      <c r="EC94" s="192"/>
      <c r="ED94" s="5"/>
    </row>
    <row r="95" spans="1:134" ht="15" customHeight="1" thickBot="1" thickTop="1">
      <c r="A95" s="222">
        <v>0.6166666666666667</v>
      </c>
      <c r="B95" s="53">
        <v>138</v>
      </c>
      <c r="C95" s="54" t="s">
        <v>8</v>
      </c>
      <c r="D95" s="89">
        <f>L86</f>
        <v>9</v>
      </c>
      <c r="E95" s="86" t="str">
        <f>M86</f>
        <v>1:a Grupp 3</v>
      </c>
      <c r="F95" s="89">
        <f>L88</f>
        <v>11</v>
      </c>
      <c r="G95" s="86" t="str">
        <f>M88</f>
        <v>2:a Grupp 6</v>
      </c>
      <c r="H95" s="153" t="s">
        <v>20</v>
      </c>
      <c r="I95" s="215" t="s">
        <v>20</v>
      </c>
      <c r="J95" s="154" t="s">
        <v>20</v>
      </c>
      <c r="K95" s="80"/>
      <c r="L95" s="20">
        <v>16</v>
      </c>
      <c r="M95" s="335" t="s">
        <v>134</v>
      </c>
      <c r="N95" s="336"/>
      <c r="O95" s="336"/>
      <c r="P95" s="337"/>
      <c r="Q95" s="155" t="str">
        <f>H93</f>
        <v>-</v>
      </c>
      <c r="R95" s="229" t="s">
        <v>20</v>
      </c>
      <c r="S95" s="156" t="str">
        <f>J93</f>
        <v>-</v>
      </c>
      <c r="T95" s="155" t="str">
        <f>H96</f>
        <v>-</v>
      </c>
      <c r="U95" s="229" t="s">
        <v>20</v>
      </c>
      <c r="V95" s="156" t="str">
        <f>J96</f>
        <v>-</v>
      </c>
      <c r="W95" s="155" t="str">
        <f>J89</f>
        <v>-</v>
      </c>
      <c r="X95" s="229" t="s">
        <v>20</v>
      </c>
      <c r="Y95" s="156" t="str">
        <f>H89</f>
        <v>-</v>
      </c>
      <c r="Z95" s="232" t="s">
        <v>20</v>
      </c>
      <c r="AA95" s="230"/>
      <c r="AB95" s="233" t="s">
        <v>20</v>
      </c>
      <c r="AC95" s="351"/>
      <c r="AD95" s="288">
        <f>SUM(Q95,T95,W95)</f>
        <v>0</v>
      </c>
      <c r="AE95" s="278" t="s">
        <v>20</v>
      </c>
      <c r="AF95" s="287">
        <f>SUM(S95,V95,Y95)</f>
        <v>0</v>
      </c>
      <c r="AG95" s="354"/>
      <c r="AH95" s="212">
        <f>AD95-AF95</f>
        <v>0</v>
      </c>
      <c r="AI95" s="354"/>
      <c r="AJ95" s="88">
        <f>SUM(DY95:EC95)</f>
        <v>0</v>
      </c>
      <c r="AK95" s="351"/>
      <c r="AL95" s="91"/>
      <c r="AM95" s="98"/>
      <c r="AN95" s="87">
        <f>L95</f>
        <v>16</v>
      </c>
      <c r="AO95" s="323" t="str">
        <f>M95</f>
        <v>Bästa 3:a Grupp 2-6</v>
      </c>
      <c r="AP95" s="324"/>
      <c r="AQ95" s="324"/>
      <c r="AR95" s="325"/>
      <c r="AS95" s="198"/>
      <c r="AT95" s="299" t="str">
        <f>R95</f>
        <v>-</v>
      </c>
      <c r="AU95" s="198"/>
      <c r="AV95" s="198"/>
      <c r="AW95" s="299" t="str">
        <f>U95</f>
        <v>-</v>
      </c>
      <c r="AX95" s="198"/>
      <c r="AY95" s="198"/>
      <c r="AZ95" s="299" t="str">
        <f>X95</f>
        <v>-</v>
      </c>
      <c r="BA95" s="198"/>
      <c r="BB95" s="329"/>
      <c r="BC95" s="330"/>
      <c r="BD95" s="331"/>
      <c r="BE95" s="334"/>
      <c r="BF95" s="293"/>
      <c r="BG95" s="272" t="str">
        <f>AE95</f>
        <v>-</v>
      </c>
      <c r="BH95" s="293"/>
      <c r="BI95" s="334"/>
      <c r="BJ95" s="291"/>
      <c r="BK95" s="334"/>
      <c r="BL95" s="148"/>
      <c r="BM95" s="334"/>
      <c r="BN95" s="101"/>
      <c r="DX95" s="310"/>
      <c r="DY95" s="192">
        <f>IF(Q95="-",0,IF(Q95&gt;S95,3,IF(Q95=S95,1,0)))</f>
        <v>0</v>
      </c>
      <c r="DZ95" s="192">
        <f>IF(T95="-",0,IF(T95&gt;V95,3,IF(T95=V95,1,0)))</f>
        <v>0</v>
      </c>
      <c r="EA95" s="192">
        <f>IF(W95="-",0,IF(W95&gt;Y95,3,IF(W95=Y95,1,0)))</f>
        <v>0</v>
      </c>
      <c r="EB95" s="192">
        <f>IF(Z95="-",0,IF(Z95&gt;AB95,3,IF(Z95=AB95,1,0)))</f>
        <v>0</v>
      </c>
      <c r="EC95" s="192"/>
      <c r="ED95" s="5"/>
    </row>
    <row r="96" spans="1:135" ht="15" customHeight="1" thickBot="1" thickTop="1">
      <c r="A96" s="222">
        <v>0.6284722222222222</v>
      </c>
      <c r="B96" s="53">
        <v>139</v>
      </c>
      <c r="C96" s="54" t="s">
        <v>9</v>
      </c>
      <c r="D96" s="89">
        <f>L95</f>
        <v>16</v>
      </c>
      <c r="E96" s="86" t="str">
        <f>M95</f>
        <v>Bästa 3:a Grupp 2-6</v>
      </c>
      <c r="F96" s="89">
        <f>L93</f>
        <v>14</v>
      </c>
      <c r="G96" s="86" t="str">
        <f>M93</f>
        <v>2:a Grupp 1</v>
      </c>
      <c r="H96" s="153" t="s">
        <v>20</v>
      </c>
      <c r="I96" s="215" t="s">
        <v>20</v>
      </c>
      <c r="J96" s="154" t="s">
        <v>20</v>
      </c>
      <c r="K96" s="52"/>
      <c r="M96" s="80"/>
      <c r="N96" s="167"/>
      <c r="O96" s="96"/>
      <c r="P96" s="109"/>
      <c r="Q96" s="167"/>
      <c r="R96" s="80"/>
      <c r="S96" s="109"/>
      <c r="T96" s="167"/>
      <c r="U96" s="80"/>
      <c r="V96" s="109"/>
      <c r="W96" s="167"/>
      <c r="X96" s="80"/>
      <c r="Y96" s="109"/>
      <c r="Z96" s="167"/>
      <c r="AA96" s="80"/>
      <c r="AB96" s="109"/>
      <c r="AC96" s="80"/>
      <c r="AD96" s="80"/>
      <c r="AE96" s="80"/>
      <c r="AF96" s="109"/>
      <c r="AG96" s="80"/>
      <c r="AH96" s="80"/>
      <c r="AI96" s="80"/>
      <c r="AJ96" s="80"/>
      <c r="AK96" s="80"/>
      <c r="AL96" s="80"/>
      <c r="AM96" s="80"/>
      <c r="AN96" s="52"/>
      <c r="AO96" s="80"/>
      <c r="AP96" s="80"/>
      <c r="AQ96" s="80"/>
      <c r="AR96" s="97"/>
      <c r="AS96" s="80"/>
      <c r="AT96" s="80"/>
      <c r="AU96" s="97"/>
      <c r="AV96" s="80"/>
      <c r="AW96" s="80"/>
      <c r="AX96" s="97"/>
      <c r="AY96" s="80"/>
      <c r="AZ96" s="80"/>
      <c r="BA96" s="97"/>
      <c r="BB96" s="80"/>
      <c r="BC96" s="80"/>
      <c r="BD96" s="97"/>
      <c r="BE96" s="80"/>
      <c r="BF96" s="80"/>
      <c r="BG96" s="80"/>
      <c r="BH96" s="48"/>
      <c r="BI96" s="80"/>
      <c r="BJ96" s="80"/>
      <c r="BK96" s="80"/>
      <c r="BL96" s="80"/>
      <c r="BM96" s="80"/>
      <c r="BN96" s="80"/>
      <c r="BO96" s="80"/>
      <c r="DY96" s="194"/>
      <c r="DZ96" s="192"/>
      <c r="EA96" s="192"/>
      <c r="EB96" s="192"/>
      <c r="EC96" s="192"/>
      <c r="ED96" s="192"/>
      <c r="EE96" s="8"/>
    </row>
    <row r="97" spans="1:135" s="8" customFormat="1" ht="15" customHeight="1" thickBot="1" thickTop="1">
      <c r="A97" s="222">
        <v>0.6402777777777778</v>
      </c>
      <c r="B97" s="53">
        <v>140</v>
      </c>
      <c r="C97" s="54" t="s">
        <v>9</v>
      </c>
      <c r="D97" s="89">
        <f>L92</f>
        <v>13</v>
      </c>
      <c r="E97" s="86" t="str">
        <f>M92</f>
        <v>1:a Grupp 4</v>
      </c>
      <c r="F97" s="89">
        <f>L94</f>
        <v>15</v>
      </c>
      <c r="G97" s="86" t="str">
        <f>M94</f>
        <v>2:a Grupp 5</v>
      </c>
      <c r="H97" s="153" t="s">
        <v>20</v>
      </c>
      <c r="I97" s="215" t="s">
        <v>20</v>
      </c>
      <c r="J97" s="154" t="s">
        <v>20</v>
      </c>
      <c r="L97" s="80"/>
      <c r="M97" s="80"/>
      <c r="N97" s="167"/>
      <c r="O97" s="96"/>
      <c r="P97" s="109"/>
      <c r="Q97" s="167"/>
      <c r="R97" s="80"/>
      <c r="S97" s="109"/>
      <c r="T97" s="167"/>
      <c r="U97" s="80"/>
      <c r="V97" s="109"/>
      <c r="W97" s="167"/>
      <c r="X97" s="80"/>
      <c r="Y97" s="109"/>
      <c r="Z97" s="167"/>
      <c r="AA97" s="80"/>
      <c r="AB97" s="109"/>
      <c r="AC97" s="80"/>
      <c r="AD97" s="80"/>
      <c r="AE97" s="80"/>
      <c r="AF97" s="109"/>
      <c r="AG97" s="80"/>
      <c r="AH97" s="80"/>
      <c r="AI97" s="80"/>
      <c r="AJ97" s="80"/>
      <c r="AK97" s="80"/>
      <c r="AL97" s="80"/>
      <c r="AM97" s="80"/>
      <c r="AN97" s="52"/>
      <c r="AO97" s="80"/>
      <c r="AP97" s="80"/>
      <c r="AQ97" s="80"/>
      <c r="AR97" s="97"/>
      <c r="AS97" s="80"/>
      <c r="AT97" s="80"/>
      <c r="AU97" s="97"/>
      <c r="AV97" s="80"/>
      <c r="AW97" s="80"/>
      <c r="AX97" s="97"/>
      <c r="AY97" s="80"/>
      <c r="AZ97" s="80"/>
      <c r="BA97" s="97"/>
      <c r="BB97" s="80"/>
      <c r="BC97" s="80"/>
      <c r="BD97" s="97"/>
      <c r="BE97" s="80"/>
      <c r="BF97" s="80"/>
      <c r="BG97" s="80"/>
      <c r="BH97" s="48"/>
      <c r="BI97" s="80"/>
      <c r="BJ97" s="80"/>
      <c r="BK97" s="80"/>
      <c r="BL97" s="80"/>
      <c r="BM97" s="80"/>
      <c r="BN97" s="80"/>
      <c r="BO97" s="80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195"/>
      <c r="DZ97" s="195"/>
      <c r="EA97" s="195"/>
      <c r="EB97" s="195"/>
      <c r="EC97" s="195"/>
      <c r="ED97" s="195"/>
      <c r="EE97" s="5"/>
    </row>
    <row r="98" spans="11:123" ht="15" customHeight="1" thickTop="1">
      <c r="K98" s="80"/>
      <c r="L98" s="80"/>
      <c r="M98" s="80"/>
      <c r="N98" s="167"/>
      <c r="O98" s="96"/>
      <c r="P98" s="109"/>
      <c r="Q98" s="167"/>
      <c r="R98" s="80"/>
      <c r="S98" s="109"/>
      <c r="T98" s="167"/>
      <c r="U98" s="80"/>
      <c r="V98" s="109"/>
      <c r="W98" s="167"/>
      <c r="X98" s="80"/>
      <c r="Y98" s="109"/>
      <c r="Z98" s="167"/>
      <c r="AA98" s="80"/>
      <c r="AB98" s="109"/>
      <c r="AC98" s="80"/>
      <c r="AD98" s="80"/>
      <c r="AE98" s="80"/>
      <c r="AF98" s="109"/>
      <c r="AG98" s="80"/>
      <c r="AH98" s="80"/>
      <c r="AI98" s="80"/>
      <c r="AJ98" s="80"/>
      <c r="AK98" s="80"/>
      <c r="AL98" s="80"/>
      <c r="AM98" s="80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</row>
    <row r="99" spans="11:123" ht="15" customHeight="1">
      <c r="K99" s="80"/>
      <c r="L99" s="80"/>
      <c r="M99" s="80"/>
      <c r="N99" s="167"/>
      <c r="O99" s="96"/>
      <c r="P99" s="109"/>
      <c r="Q99" s="167"/>
      <c r="R99" s="80"/>
      <c r="S99" s="109"/>
      <c r="T99" s="167"/>
      <c r="U99" s="80"/>
      <c r="V99" s="109"/>
      <c r="W99" s="167"/>
      <c r="X99" s="80"/>
      <c r="Y99" s="109"/>
      <c r="Z99" s="167"/>
      <c r="AA99" s="80"/>
      <c r="AB99" s="109"/>
      <c r="AC99" s="80"/>
      <c r="AD99" s="80"/>
      <c r="AE99" s="80"/>
      <c r="AF99" s="109"/>
      <c r="AG99" s="80"/>
      <c r="AH99" s="80"/>
      <c r="AI99" s="80"/>
      <c r="AJ99" s="80"/>
      <c r="AK99" s="80"/>
      <c r="AL99" s="80"/>
      <c r="AM99" s="80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</row>
    <row r="100" spans="11:123" ht="15" customHeight="1">
      <c r="K100" s="80"/>
      <c r="L100" s="80"/>
      <c r="M100" s="80"/>
      <c r="N100" s="167"/>
      <c r="O100" s="96"/>
      <c r="P100" s="109"/>
      <c r="Q100" s="167"/>
      <c r="R100" s="80"/>
      <c r="S100" s="109"/>
      <c r="T100" s="167"/>
      <c r="U100" s="80"/>
      <c r="V100" s="109"/>
      <c r="W100" s="167"/>
      <c r="X100" s="80"/>
      <c r="Y100" s="109"/>
      <c r="Z100" s="167"/>
      <c r="AA100" s="80"/>
      <c r="AB100" s="109"/>
      <c r="AC100" s="80"/>
      <c r="AD100" s="80"/>
      <c r="AE100" s="80"/>
      <c r="AF100" s="109"/>
      <c r="AG100" s="80"/>
      <c r="AH100" s="80"/>
      <c r="AI100" s="80"/>
      <c r="AJ100" s="80"/>
      <c r="AK100" s="80"/>
      <c r="AL100" s="80"/>
      <c r="AM100" s="80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</row>
    <row r="101" spans="11:123" ht="15" customHeight="1">
      <c r="K101" s="80"/>
      <c r="L101" s="80"/>
      <c r="M101" s="80"/>
      <c r="N101" s="167"/>
      <c r="O101" s="96"/>
      <c r="P101" s="109"/>
      <c r="Q101" s="167"/>
      <c r="R101" s="80"/>
      <c r="S101" s="109"/>
      <c r="T101" s="167"/>
      <c r="U101" s="80"/>
      <c r="V101" s="109"/>
      <c r="W101" s="167"/>
      <c r="X101" s="80"/>
      <c r="Y101" s="109"/>
      <c r="Z101" s="167"/>
      <c r="AA101" s="80"/>
      <c r="AB101" s="109"/>
      <c r="AC101" s="80"/>
      <c r="AD101" s="80"/>
      <c r="AE101" s="80"/>
      <c r="AF101" s="109"/>
      <c r="AG101" s="80"/>
      <c r="AH101" s="80"/>
      <c r="AI101" s="80"/>
      <c r="AJ101" s="80"/>
      <c r="AK101" s="80"/>
      <c r="AL101" s="80"/>
      <c r="AM101" s="80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</row>
    <row r="102" spans="11:123" ht="15" customHeight="1">
      <c r="K102" s="80"/>
      <c r="L102" s="80"/>
      <c r="M102" s="80"/>
      <c r="N102" s="167"/>
      <c r="O102" s="96"/>
      <c r="P102" s="109"/>
      <c r="Q102" s="167"/>
      <c r="R102" s="80"/>
      <c r="S102" s="109"/>
      <c r="T102" s="167"/>
      <c r="U102" s="80"/>
      <c r="V102" s="109"/>
      <c r="W102" s="167"/>
      <c r="X102" s="80"/>
      <c r="Y102" s="109"/>
      <c r="Z102" s="167"/>
      <c r="AA102" s="80"/>
      <c r="AB102" s="109"/>
      <c r="AC102" s="80"/>
      <c r="AD102" s="80"/>
      <c r="AE102" s="80"/>
      <c r="AF102" s="109"/>
      <c r="AG102" s="80"/>
      <c r="AH102" s="80"/>
      <c r="AI102" s="80"/>
      <c r="AJ102" s="80"/>
      <c r="AK102" s="80"/>
      <c r="AL102" s="80"/>
      <c r="AM102" s="80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</row>
    <row r="103" spans="11:123" ht="15" customHeight="1">
      <c r="K103" s="80"/>
      <c r="L103" s="80"/>
      <c r="M103" s="80"/>
      <c r="N103" s="167"/>
      <c r="O103" s="96"/>
      <c r="P103" s="109"/>
      <c r="Q103" s="167"/>
      <c r="R103" s="80"/>
      <c r="S103" s="109"/>
      <c r="T103" s="167"/>
      <c r="U103" s="80"/>
      <c r="V103" s="109"/>
      <c r="W103" s="167"/>
      <c r="X103" s="80"/>
      <c r="Y103" s="109"/>
      <c r="Z103" s="167"/>
      <c r="AA103" s="80"/>
      <c r="AB103" s="109"/>
      <c r="AC103" s="80"/>
      <c r="AD103" s="80"/>
      <c r="AE103" s="80"/>
      <c r="AF103" s="109"/>
      <c r="AG103" s="80"/>
      <c r="AH103" s="80"/>
      <c r="AI103" s="80"/>
      <c r="AJ103" s="80"/>
      <c r="AK103" s="80"/>
      <c r="AL103" s="80"/>
      <c r="AM103" s="80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</row>
    <row r="104" spans="11:123" ht="15" customHeight="1">
      <c r="K104" s="80"/>
      <c r="L104" s="80"/>
      <c r="M104" s="80"/>
      <c r="N104" s="167"/>
      <c r="O104" s="96"/>
      <c r="P104" s="109"/>
      <c r="Q104" s="167"/>
      <c r="R104" s="80"/>
      <c r="S104" s="109"/>
      <c r="T104" s="167"/>
      <c r="U104" s="80"/>
      <c r="V104" s="109"/>
      <c r="W104" s="167"/>
      <c r="X104" s="80"/>
      <c r="Y104" s="109"/>
      <c r="Z104" s="167"/>
      <c r="AA104" s="80"/>
      <c r="AB104" s="109"/>
      <c r="AC104" s="80"/>
      <c r="AD104" s="80"/>
      <c r="AE104" s="80"/>
      <c r="AF104" s="109"/>
      <c r="AG104" s="80"/>
      <c r="AH104" s="80"/>
      <c r="AI104" s="80"/>
      <c r="AJ104" s="80"/>
      <c r="AK104" s="80"/>
      <c r="AL104" s="80"/>
      <c r="AM104" s="80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</row>
    <row r="105" spans="11:123" ht="15" customHeight="1">
      <c r="K105" s="80"/>
      <c r="L105" s="80"/>
      <c r="M105" s="80"/>
      <c r="N105" s="167"/>
      <c r="O105" s="96"/>
      <c r="P105" s="109"/>
      <c r="Q105" s="167"/>
      <c r="R105" s="80"/>
      <c r="S105" s="109"/>
      <c r="T105" s="167"/>
      <c r="U105" s="80"/>
      <c r="V105" s="109"/>
      <c r="W105" s="167"/>
      <c r="X105" s="80"/>
      <c r="Y105" s="109"/>
      <c r="Z105" s="167"/>
      <c r="AA105" s="80"/>
      <c r="AB105" s="109"/>
      <c r="AC105" s="80"/>
      <c r="AD105" s="80"/>
      <c r="AE105" s="80"/>
      <c r="AF105" s="109"/>
      <c r="AG105" s="80"/>
      <c r="AH105" s="80"/>
      <c r="AI105" s="80"/>
      <c r="AJ105" s="80"/>
      <c r="AK105" s="80"/>
      <c r="AL105" s="80"/>
      <c r="AM105" s="80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</row>
    <row r="106" spans="11:123" ht="15" customHeight="1">
      <c r="K106" s="80"/>
      <c r="L106" s="80"/>
      <c r="M106" s="80"/>
      <c r="N106" s="167"/>
      <c r="O106" s="96"/>
      <c r="P106" s="109"/>
      <c r="Q106" s="167"/>
      <c r="R106" s="80"/>
      <c r="S106" s="109"/>
      <c r="T106" s="167"/>
      <c r="U106" s="80"/>
      <c r="V106" s="109"/>
      <c r="W106" s="167"/>
      <c r="X106" s="80"/>
      <c r="Y106" s="109"/>
      <c r="Z106" s="167"/>
      <c r="AA106" s="80"/>
      <c r="AB106" s="109"/>
      <c r="AC106" s="80"/>
      <c r="AD106" s="80"/>
      <c r="AE106" s="80"/>
      <c r="AF106" s="109"/>
      <c r="AG106" s="80"/>
      <c r="AH106" s="80"/>
      <c r="AI106" s="80"/>
      <c r="AJ106" s="80"/>
      <c r="AK106" s="80"/>
      <c r="AL106" s="80"/>
      <c r="AM106" s="80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</row>
    <row r="107" spans="11:123" ht="15" customHeight="1">
      <c r="K107" s="80"/>
      <c r="L107" s="80"/>
      <c r="M107" s="80"/>
      <c r="N107" s="167"/>
      <c r="O107" s="96"/>
      <c r="P107" s="109"/>
      <c r="Q107" s="167"/>
      <c r="R107" s="80"/>
      <c r="S107" s="109"/>
      <c r="T107" s="167"/>
      <c r="U107" s="80"/>
      <c r="V107" s="109"/>
      <c r="W107" s="167"/>
      <c r="X107" s="80"/>
      <c r="Y107" s="109"/>
      <c r="Z107" s="167"/>
      <c r="AA107" s="80"/>
      <c r="AB107" s="109"/>
      <c r="AC107" s="80"/>
      <c r="AD107" s="80"/>
      <c r="AE107" s="80"/>
      <c r="AF107" s="109"/>
      <c r="AG107" s="80"/>
      <c r="AH107" s="80"/>
      <c r="AI107" s="80"/>
      <c r="AJ107" s="80"/>
      <c r="AK107" s="80"/>
      <c r="AL107" s="80"/>
      <c r="AM107" s="80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</row>
    <row r="108" spans="11:123" ht="15" customHeight="1">
      <c r="K108" s="80"/>
      <c r="L108" s="80"/>
      <c r="M108" s="80"/>
      <c r="N108" s="167"/>
      <c r="O108" s="96"/>
      <c r="P108" s="109"/>
      <c r="Q108" s="167"/>
      <c r="R108" s="80"/>
      <c r="S108" s="109"/>
      <c r="T108" s="167"/>
      <c r="U108" s="80"/>
      <c r="V108" s="109"/>
      <c r="W108" s="167"/>
      <c r="X108" s="80"/>
      <c r="Y108" s="109"/>
      <c r="Z108" s="167"/>
      <c r="AA108" s="80"/>
      <c r="AB108" s="109"/>
      <c r="AC108" s="80"/>
      <c r="AD108" s="80"/>
      <c r="AE108" s="80"/>
      <c r="AF108" s="109"/>
      <c r="AG108" s="80"/>
      <c r="AH108" s="80"/>
      <c r="AI108" s="80"/>
      <c r="AJ108" s="80"/>
      <c r="AK108" s="80"/>
      <c r="AL108" s="80"/>
      <c r="AM108" s="80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</row>
    <row r="109" spans="11:123" ht="15" customHeight="1">
      <c r="K109" s="80"/>
      <c r="L109" s="80"/>
      <c r="M109" s="80"/>
      <c r="N109" s="167"/>
      <c r="O109" s="96"/>
      <c r="P109" s="109"/>
      <c r="Q109" s="167"/>
      <c r="R109" s="80"/>
      <c r="S109" s="109"/>
      <c r="T109" s="167"/>
      <c r="U109" s="80"/>
      <c r="V109" s="109"/>
      <c r="W109" s="167"/>
      <c r="X109" s="80"/>
      <c r="Y109" s="109"/>
      <c r="Z109" s="167"/>
      <c r="AA109" s="80"/>
      <c r="AB109" s="109"/>
      <c r="AC109" s="80"/>
      <c r="AD109" s="80"/>
      <c r="AE109" s="80"/>
      <c r="AF109" s="109"/>
      <c r="AG109" s="80"/>
      <c r="AH109" s="80"/>
      <c r="AI109" s="80"/>
      <c r="AJ109" s="80"/>
      <c r="AK109" s="80"/>
      <c r="AL109" s="80"/>
      <c r="AM109" s="80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</row>
    <row r="110" spans="3:123" ht="15" customHeight="1">
      <c r="C110" s="454" t="s">
        <v>66</v>
      </c>
      <c r="D110" s="455"/>
      <c r="E110" s="455"/>
      <c r="F110" s="455"/>
      <c r="G110" s="455"/>
      <c r="K110" s="80"/>
      <c r="L110" s="80"/>
      <c r="M110" s="80"/>
      <c r="N110" s="167"/>
      <c r="O110" s="96"/>
      <c r="P110" s="109"/>
      <c r="Q110" s="167"/>
      <c r="R110" s="80"/>
      <c r="S110" s="109"/>
      <c r="T110" s="167"/>
      <c r="U110" s="80"/>
      <c r="V110" s="109"/>
      <c r="W110" s="167"/>
      <c r="X110" s="80"/>
      <c r="Y110" s="109"/>
      <c r="Z110" s="167"/>
      <c r="AA110" s="80"/>
      <c r="AB110" s="109"/>
      <c r="AC110" s="80"/>
      <c r="AD110" s="80"/>
      <c r="AE110" s="80"/>
      <c r="AF110" s="109"/>
      <c r="AG110" s="80"/>
      <c r="AH110" s="80"/>
      <c r="AI110" s="80"/>
      <c r="AJ110" s="80"/>
      <c r="AK110" s="80"/>
      <c r="AL110" s="80"/>
      <c r="AM110" s="80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</row>
    <row r="111" spans="3:123" ht="15" customHeight="1">
      <c r="C111" s="456"/>
      <c r="D111" s="456"/>
      <c r="E111" s="456"/>
      <c r="F111" s="456"/>
      <c r="G111" s="456"/>
      <c r="K111" s="80"/>
      <c r="L111" s="80"/>
      <c r="M111" s="80"/>
      <c r="N111" s="167"/>
      <c r="O111" s="96"/>
      <c r="P111" s="109"/>
      <c r="Q111" s="167"/>
      <c r="R111" s="80"/>
      <c r="S111" s="109"/>
      <c r="T111" s="167"/>
      <c r="U111" s="80"/>
      <c r="V111" s="109"/>
      <c r="W111" s="167"/>
      <c r="X111" s="80"/>
      <c r="Y111" s="109"/>
      <c r="Z111" s="167"/>
      <c r="AA111" s="80"/>
      <c r="AB111" s="109"/>
      <c r="AC111" s="80"/>
      <c r="AD111" s="80"/>
      <c r="AE111" s="80"/>
      <c r="AF111" s="109"/>
      <c r="AG111" s="80"/>
      <c r="AH111" s="80"/>
      <c r="AI111" s="80"/>
      <c r="AJ111" s="80"/>
      <c r="AK111" s="80"/>
      <c r="AL111" s="80"/>
      <c r="AM111" s="80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</row>
    <row r="112" spans="3:123" ht="15" customHeight="1">
      <c r="C112" s="456"/>
      <c r="D112" s="456"/>
      <c r="E112" s="456"/>
      <c r="F112" s="456"/>
      <c r="G112" s="456"/>
      <c r="K112" s="80"/>
      <c r="L112" s="80"/>
      <c r="M112" s="80"/>
      <c r="N112" s="167"/>
      <c r="O112" s="96"/>
      <c r="P112" s="109"/>
      <c r="Q112" s="167"/>
      <c r="R112" s="80"/>
      <c r="S112" s="109"/>
      <c r="T112" s="167"/>
      <c r="U112" s="80"/>
      <c r="V112" s="109"/>
      <c r="W112" s="167"/>
      <c r="X112" s="80"/>
      <c r="Y112" s="109"/>
      <c r="Z112" s="167"/>
      <c r="AA112" s="80"/>
      <c r="AB112" s="109"/>
      <c r="AC112" s="80"/>
      <c r="AD112" s="80"/>
      <c r="AE112" s="80"/>
      <c r="AF112" s="109"/>
      <c r="AG112" s="80"/>
      <c r="AH112" s="80"/>
      <c r="AI112" s="80"/>
      <c r="AJ112" s="80"/>
      <c r="AK112" s="80"/>
      <c r="AL112" s="80"/>
      <c r="AM112" s="80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</row>
    <row r="113" spans="11:123" ht="15" customHeight="1">
      <c r="K113" s="80"/>
      <c r="L113" s="80"/>
      <c r="M113" s="80"/>
      <c r="N113" s="167"/>
      <c r="O113" s="96"/>
      <c r="P113" s="109"/>
      <c r="Q113" s="167"/>
      <c r="R113" s="80"/>
      <c r="S113" s="109"/>
      <c r="T113" s="167"/>
      <c r="U113" s="80"/>
      <c r="V113" s="109"/>
      <c r="W113" s="167"/>
      <c r="X113" s="80"/>
      <c r="Y113" s="109"/>
      <c r="Z113" s="167"/>
      <c r="AA113" s="80"/>
      <c r="AB113" s="109"/>
      <c r="AC113" s="80"/>
      <c r="AD113" s="80"/>
      <c r="AE113" s="80"/>
      <c r="AF113" s="109"/>
      <c r="AG113" s="80"/>
      <c r="AH113" s="80"/>
      <c r="AI113" s="80"/>
      <c r="AJ113" s="80"/>
      <c r="AK113" s="80"/>
      <c r="AL113" s="80"/>
      <c r="AM113" s="80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</row>
    <row r="114" spans="11:123" ht="15" customHeight="1" thickBot="1">
      <c r="K114" s="80"/>
      <c r="L114" s="80"/>
      <c r="M114" s="80"/>
      <c r="N114" s="167"/>
      <c r="O114" s="96"/>
      <c r="P114" s="109"/>
      <c r="Q114" s="167"/>
      <c r="R114" s="80"/>
      <c r="S114" s="109"/>
      <c r="T114" s="167"/>
      <c r="U114" s="80"/>
      <c r="V114" s="109"/>
      <c r="W114" s="167"/>
      <c r="X114" s="80"/>
      <c r="Y114" s="109"/>
      <c r="Z114" s="167"/>
      <c r="AA114" s="80"/>
      <c r="AB114" s="109"/>
      <c r="AC114" s="80"/>
      <c r="AD114" s="80"/>
      <c r="AE114" s="80"/>
      <c r="AF114" s="109"/>
      <c r="AG114" s="80"/>
      <c r="AH114" s="80"/>
      <c r="AI114" s="80"/>
      <c r="AJ114" s="80"/>
      <c r="AK114" s="80"/>
      <c r="AL114" s="80"/>
      <c r="AM114" s="81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</row>
    <row r="115" spans="1:115" s="103" customFormat="1" ht="15" customHeight="1" thickBot="1" thickTop="1">
      <c r="A115" s="22"/>
      <c r="B115" s="33"/>
      <c r="C115" s="66"/>
      <c r="D115" s="24"/>
      <c r="E115" s="326" t="s">
        <v>40</v>
      </c>
      <c r="F115" s="327"/>
      <c r="G115" s="328"/>
      <c r="H115" s="129"/>
      <c r="I115" s="46"/>
      <c r="J115" s="51"/>
      <c r="K115" s="46"/>
      <c r="M115" s="264"/>
      <c r="N115" s="124"/>
      <c r="O115" s="124"/>
      <c r="P115" s="124"/>
      <c r="Q115" s="200"/>
      <c r="R115" s="104"/>
      <c r="S115" s="201"/>
      <c r="T115" s="200"/>
      <c r="U115" s="104"/>
      <c r="V115" s="203"/>
      <c r="W115" s="204"/>
      <c r="X115" s="205"/>
      <c r="Y115" s="203"/>
      <c r="Z115" s="204"/>
      <c r="AA115" s="205"/>
      <c r="AB115" s="203"/>
      <c r="AC115" s="206"/>
      <c r="AD115" s="206"/>
      <c r="AE115" s="209"/>
      <c r="AF115" s="211"/>
      <c r="AG115" s="206"/>
      <c r="AH115" s="206"/>
      <c r="AP115" s="259"/>
      <c r="AQ115" s="145"/>
      <c r="AR115" s="2"/>
      <c r="AS115" s="259"/>
      <c r="AT115" s="144"/>
      <c r="AU115" s="2"/>
      <c r="AV115" s="259"/>
      <c r="AW115" s="145"/>
      <c r="AX115" s="2"/>
      <c r="AY115" s="259"/>
      <c r="AZ115" s="145"/>
      <c r="BA115" s="2"/>
      <c r="BB115" s="259"/>
      <c r="BC115" s="145"/>
      <c r="BD115" s="2"/>
      <c r="BE115" s="260"/>
      <c r="BF115" s="260"/>
      <c r="BG115" s="207"/>
      <c r="BH115" s="261"/>
      <c r="BI115" s="260"/>
      <c r="BJ115" s="260"/>
      <c r="BK115" s="145"/>
      <c r="BL115" s="1"/>
      <c r="BM115" s="1"/>
      <c r="BN115" s="1"/>
      <c r="BQ115" s="273"/>
      <c r="DF115" s="205"/>
      <c r="DG115" s="205"/>
      <c r="DH115" s="205"/>
      <c r="DI115" s="205"/>
      <c r="DJ115" s="205"/>
      <c r="DK115" s="205"/>
    </row>
    <row r="116" spans="1:115" s="103" customFormat="1" ht="15" customHeight="1" thickBot="1" thickTop="1">
      <c r="A116" s="19" t="s">
        <v>16</v>
      </c>
      <c r="B116" s="53" t="s">
        <v>10</v>
      </c>
      <c r="C116" s="54" t="s">
        <v>30</v>
      </c>
      <c r="D116" s="42" t="s">
        <v>15</v>
      </c>
      <c r="E116" s="42" t="s">
        <v>11</v>
      </c>
      <c r="F116" s="42" t="s">
        <v>15</v>
      </c>
      <c r="G116" s="42" t="s">
        <v>11</v>
      </c>
      <c r="H116" s="322" t="s">
        <v>5</v>
      </c>
      <c r="I116" s="322"/>
      <c r="J116" s="322"/>
      <c r="K116" s="46"/>
      <c r="M116" s="264"/>
      <c r="N116" s="124"/>
      <c r="O116" s="124"/>
      <c r="P116" s="124"/>
      <c r="Q116" s="200"/>
      <c r="R116" s="104"/>
      <c r="S116" s="201"/>
      <c r="T116" s="200"/>
      <c r="U116" s="104"/>
      <c r="V116" s="203"/>
      <c r="W116" s="204"/>
      <c r="X116" s="205"/>
      <c r="Y116" s="203"/>
      <c r="Z116" s="204"/>
      <c r="AA116" s="205"/>
      <c r="AB116" s="203"/>
      <c r="AC116" s="206"/>
      <c r="AD116" s="206"/>
      <c r="AE116" s="209"/>
      <c r="AF116" s="211"/>
      <c r="AG116" s="206"/>
      <c r="AH116" s="206"/>
      <c r="AP116" s="259"/>
      <c r="AQ116" s="145"/>
      <c r="AR116" s="2"/>
      <c r="AS116" s="259"/>
      <c r="AT116" s="144"/>
      <c r="AU116" s="2"/>
      <c r="AV116" s="259"/>
      <c r="AW116" s="145"/>
      <c r="AX116" s="2"/>
      <c r="AY116" s="259"/>
      <c r="AZ116" s="145"/>
      <c r="BA116" s="2"/>
      <c r="BB116" s="259"/>
      <c r="BC116" s="145"/>
      <c r="BD116" s="2"/>
      <c r="BE116" s="260"/>
      <c r="BF116" s="260"/>
      <c r="BG116" s="207"/>
      <c r="BH116" s="261"/>
      <c r="BI116" s="260"/>
      <c r="BJ116" s="260"/>
      <c r="BK116" s="145"/>
      <c r="BL116" s="1"/>
      <c r="BM116" s="1"/>
      <c r="BN116" s="1"/>
      <c r="BQ116" s="273"/>
      <c r="DF116" s="205"/>
      <c r="DG116" s="205"/>
      <c r="DH116" s="205"/>
      <c r="DI116" s="205"/>
      <c r="DJ116" s="205"/>
      <c r="DK116" s="205"/>
    </row>
    <row r="117" spans="1:115" s="103" customFormat="1" ht="15" customHeight="1" thickBot="1" thickTop="1">
      <c r="A117" s="71">
        <v>0.65625</v>
      </c>
      <c r="B117" s="53">
        <v>141</v>
      </c>
      <c r="C117" s="54" t="s">
        <v>41</v>
      </c>
      <c r="D117" s="314"/>
      <c r="E117" s="315" t="s">
        <v>59</v>
      </c>
      <c r="F117" s="315"/>
      <c r="G117" s="315" t="s">
        <v>64</v>
      </c>
      <c r="H117" s="59"/>
      <c r="I117" s="217" t="s">
        <v>20</v>
      </c>
      <c r="J117" s="72"/>
      <c r="K117" s="46"/>
      <c r="M117" s="264"/>
      <c r="N117" s="124"/>
      <c r="O117" s="124"/>
      <c r="P117" s="124"/>
      <c r="Q117" s="200"/>
      <c r="R117" s="104"/>
      <c r="S117" s="201"/>
      <c r="T117" s="200"/>
      <c r="U117" s="104"/>
      <c r="V117" s="203"/>
      <c r="W117" s="204"/>
      <c r="X117" s="205"/>
      <c r="Y117" s="203"/>
      <c r="Z117" s="204"/>
      <c r="AA117" s="205"/>
      <c r="AB117" s="203"/>
      <c r="AC117" s="206"/>
      <c r="AD117" s="206"/>
      <c r="AE117" s="209"/>
      <c r="AF117" s="211"/>
      <c r="AG117" s="206"/>
      <c r="AH117" s="206"/>
      <c r="AP117" s="259"/>
      <c r="AQ117" s="145"/>
      <c r="AR117" s="2"/>
      <c r="AS117" s="259"/>
      <c r="AT117" s="144"/>
      <c r="AU117" s="2"/>
      <c r="AV117" s="259"/>
      <c r="AW117" s="145"/>
      <c r="AX117" s="2"/>
      <c r="AY117" s="259"/>
      <c r="AZ117" s="145"/>
      <c r="BA117" s="2"/>
      <c r="BB117" s="259"/>
      <c r="BC117" s="145"/>
      <c r="BD117" s="2"/>
      <c r="BE117" s="260"/>
      <c r="BF117" s="260"/>
      <c r="BG117" s="207"/>
      <c r="BH117" s="261"/>
      <c r="BI117" s="260"/>
      <c r="BJ117" s="260"/>
      <c r="BK117" s="145"/>
      <c r="BL117" s="1"/>
      <c r="BM117" s="1"/>
      <c r="BN117" s="1"/>
      <c r="BQ117" s="273"/>
      <c r="DF117" s="205"/>
      <c r="DG117" s="205"/>
      <c r="DH117" s="205"/>
      <c r="DI117" s="205"/>
      <c r="DJ117" s="205"/>
      <c r="DK117" s="205"/>
    </row>
    <row r="118" spans="1:115" s="103" customFormat="1" ht="15" customHeight="1" thickBot="1" thickTop="1">
      <c r="A118" s="19"/>
      <c r="B118" s="53"/>
      <c r="C118" s="54"/>
      <c r="D118" s="19"/>
      <c r="E118" s="21"/>
      <c r="F118" s="21"/>
      <c r="G118" s="21"/>
      <c r="H118" s="59" t="s">
        <v>20</v>
      </c>
      <c r="I118" s="217" t="s">
        <v>20</v>
      </c>
      <c r="J118" s="72" t="s">
        <v>20</v>
      </c>
      <c r="K118" s="46"/>
      <c r="M118" s="264"/>
      <c r="N118" s="124"/>
      <c r="O118" s="124"/>
      <c r="P118" s="124"/>
      <c r="Q118" s="200"/>
      <c r="R118" s="104"/>
      <c r="S118" s="201"/>
      <c r="T118" s="200"/>
      <c r="U118" s="104"/>
      <c r="V118" s="203"/>
      <c r="W118" s="204"/>
      <c r="X118" s="205"/>
      <c r="Y118" s="203"/>
      <c r="Z118" s="204"/>
      <c r="AA118" s="205"/>
      <c r="AB118" s="203"/>
      <c r="AC118" s="206"/>
      <c r="AD118" s="206"/>
      <c r="AE118" s="209"/>
      <c r="AF118" s="211"/>
      <c r="AG118" s="206"/>
      <c r="AH118" s="206"/>
      <c r="AP118" s="259"/>
      <c r="AQ118" s="145"/>
      <c r="AR118" s="2"/>
      <c r="AS118" s="259"/>
      <c r="AT118" s="144"/>
      <c r="AU118" s="2"/>
      <c r="AV118" s="259"/>
      <c r="AW118" s="145"/>
      <c r="AX118" s="2"/>
      <c r="AY118" s="259"/>
      <c r="AZ118" s="145"/>
      <c r="BA118" s="2"/>
      <c r="BB118" s="259"/>
      <c r="BC118" s="145"/>
      <c r="BD118" s="2"/>
      <c r="BE118" s="260"/>
      <c r="BF118" s="260"/>
      <c r="BG118" s="207"/>
      <c r="BH118" s="261"/>
      <c r="BI118" s="260"/>
      <c r="BJ118" s="260"/>
      <c r="BK118" s="145"/>
      <c r="BL118" s="1"/>
      <c r="BM118" s="1"/>
      <c r="BN118" s="1"/>
      <c r="BQ118" s="273"/>
      <c r="DF118" s="205"/>
      <c r="DG118" s="205"/>
      <c r="DH118" s="205"/>
      <c r="DI118" s="205"/>
      <c r="DJ118" s="205"/>
      <c r="DK118" s="205"/>
    </row>
    <row r="119" spans="1:115" s="103" customFormat="1" ht="15" customHeight="1" thickBot="1" thickTop="1">
      <c r="A119" s="71">
        <v>0.6701388888888888</v>
      </c>
      <c r="B119" s="53">
        <v>142</v>
      </c>
      <c r="C119" s="54" t="s">
        <v>42</v>
      </c>
      <c r="D119" s="314"/>
      <c r="E119" s="315" t="s">
        <v>60</v>
      </c>
      <c r="F119" s="315"/>
      <c r="G119" s="315" t="s">
        <v>63</v>
      </c>
      <c r="H119" s="59"/>
      <c r="I119" s="217" t="s">
        <v>20</v>
      </c>
      <c r="J119" s="72"/>
      <c r="K119" s="45"/>
      <c r="M119" s="264"/>
      <c r="N119" s="124"/>
      <c r="O119" s="124"/>
      <c r="P119" s="124"/>
      <c r="Q119" s="200"/>
      <c r="R119" s="104"/>
      <c r="S119" s="201"/>
      <c r="T119" s="200"/>
      <c r="U119" s="104"/>
      <c r="V119" s="203"/>
      <c r="W119" s="204"/>
      <c r="X119" s="205"/>
      <c r="Y119" s="203"/>
      <c r="Z119" s="204"/>
      <c r="AA119" s="205"/>
      <c r="AB119" s="203"/>
      <c r="AC119" s="206"/>
      <c r="AD119" s="206"/>
      <c r="AE119" s="209"/>
      <c r="AF119" s="211"/>
      <c r="AG119" s="206"/>
      <c r="AH119" s="206"/>
      <c r="AP119" s="259"/>
      <c r="AQ119" s="145"/>
      <c r="AR119" s="2"/>
      <c r="AS119" s="259"/>
      <c r="AT119" s="144"/>
      <c r="AU119" s="2"/>
      <c r="AV119" s="259"/>
      <c r="AW119" s="145"/>
      <c r="AX119" s="2"/>
      <c r="AY119" s="259"/>
      <c r="AZ119" s="145"/>
      <c r="BA119" s="2"/>
      <c r="BB119" s="259"/>
      <c r="BC119" s="145"/>
      <c r="BD119" s="2"/>
      <c r="BE119" s="260"/>
      <c r="BF119" s="260"/>
      <c r="BG119" s="207"/>
      <c r="BH119" s="261"/>
      <c r="BI119" s="260"/>
      <c r="BJ119" s="260"/>
      <c r="BK119" s="145"/>
      <c r="BL119" s="1"/>
      <c r="BM119" s="1"/>
      <c r="BN119" s="1"/>
      <c r="BQ119" s="273"/>
      <c r="DF119" s="205"/>
      <c r="DG119" s="205"/>
      <c r="DH119" s="205"/>
      <c r="DI119" s="205"/>
      <c r="DJ119" s="205"/>
      <c r="DK119" s="205"/>
    </row>
    <row r="120" spans="1:115" s="103" customFormat="1" ht="15" customHeight="1" thickBot="1" thickTop="1">
      <c r="A120" s="19"/>
      <c r="B120" s="53"/>
      <c r="C120" s="54"/>
      <c r="D120" s="19"/>
      <c r="E120" s="21"/>
      <c r="F120" s="21"/>
      <c r="G120" s="21"/>
      <c r="H120" s="59" t="s">
        <v>20</v>
      </c>
      <c r="I120" s="217" t="s">
        <v>20</v>
      </c>
      <c r="J120" s="72" t="s">
        <v>20</v>
      </c>
      <c r="K120" s="45"/>
      <c r="M120" s="264"/>
      <c r="N120" s="124"/>
      <c r="O120" s="124"/>
      <c r="P120" s="124"/>
      <c r="Q120" s="200"/>
      <c r="R120" s="104"/>
      <c r="S120" s="201"/>
      <c r="T120" s="200"/>
      <c r="U120" s="104"/>
      <c r="V120" s="203"/>
      <c r="W120" s="204"/>
      <c r="X120" s="205"/>
      <c r="Y120" s="203"/>
      <c r="Z120" s="204"/>
      <c r="AA120" s="205"/>
      <c r="AB120" s="203"/>
      <c r="AC120" s="206"/>
      <c r="AD120" s="206"/>
      <c r="AE120" s="209"/>
      <c r="AF120" s="211"/>
      <c r="AG120" s="206"/>
      <c r="AH120" s="206"/>
      <c r="AP120" s="259"/>
      <c r="AQ120" s="145"/>
      <c r="AR120" s="2"/>
      <c r="AS120" s="259"/>
      <c r="AT120" s="144"/>
      <c r="AU120" s="2"/>
      <c r="AV120" s="259"/>
      <c r="AW120" s="145"/>
      <c r="AX120" s="2"/>
      <c r="AY120" s="259"/>
      <c r="AZ120" s="145"/>
      <c r="BA120" s="2"/>
      <c r="BB120" s="259"/>
      <c r="BC120" s="145"/>
      <c r="BD120" s="2"/>
      <c r="BE120" s="260"/>
      <c r="BF120" s="260"/>
      <c r="BG120" s="207"/>
      <c r="BH120" s="261"/>
      <c r="BI120" s="260"/>
      <c r="BJ120" s="260"/>
      <c r="BK120" s="145"/>
      <c r="BL120" s="1"/>
      <c r="BM120" s="1"/>
      <c r="BN120" s="1"/>
      <c r="BQ120" s="273"/>
      <c r="DF120" s="205"/>
      <c r="DG120" s="205"/>
      <c r="DH120" s="205"/>
      <c r="DI120" s="205"/>
      <c r="DJ120" s="205"/>
      <c r="DK120" s="205"/>
    </row>
    <row r="121" spans="1:115" s="103" customFormat="1" ht="15" customHeight="1" thickTop="1">
      <c r="A121" s="22"/>
      <c r="B121" s="33"/>
      <c r="C121" s="66"/>
      <c r="D121" s="22"/>
      <c r="E121" s="24"/>
      <c r="F121" s="24"/>
      <c r="G121" s="24"/>
      <c r="H121" s="129"/>
      <c r="I121" s="46"/>
      <c r="J121" s="51"/>
      <c r="K121" s="45"/>
      <c r="M121" s="264"/>
      <c r="N121" s="124"/>
      <c r="O121" s="124"/>
      <c r="P121" s="124"/>
      <c r="Q121" s="200"/>
      <c r="R121" s="104"/>
      <c r="S121" s="201"/>
      <c r="T121" s="200"/>
      <c r="U121" s="104"/>
      <c r="V121" s="203"/>
      <c r="W121" s="204"/>
      <c r="X121" s="205"/>
      <c r="Y121" s="203"/>
      <c r="Z121" s="204"/>
      <c r="AA121" s="205"/>
      <c r="AB121" s="203"/>
      <c r="AC121" s="206"/>
      <c r="AD121" s="206"/>
      <c r="AE121" s="209"/>
      <c r="AF121" s="211"/>
      <c r="AG121" s="206"/>
      <c r="AH121" s="206"/>
      <c r="AP121" s="259"/>
      <c r="AQ121" s="145"/>
      <c r="AR121" s="2"/>
      <c r="AS121" s="259"/>
      <c r="AT121" s="144"/>
      <c r="AU121" s="2"/>
      <c r="AV121" s="259"/>
      <c r="AW121" s="145"/>
      <c r="AX121" s="2"/>
      <c r="AY121" s="259"/>
      <c r="AZ121" s="145"/>
      <c r="BA121" s="2"/>
      <c r="BB121" s="259"/>
      <c r="BC121" s="145"/>
      <c r="BD121" s="2"/>
      <c r="BE121" s="260"/>
      <c r="BF121" s="260"/>
      <c r="BG121" s="207"/>
      <c r="BH121" s="261"/>
      <c r="BI121" s="260"/>
      <c r="BJ121" s="260"/>
      <c r="BK121" s="145"/>
      <c r="BL121" s="1"/>
      <c r="BM121" s="1"/>
      <c r="BN121" s="1"/>
      <c r="BQ121" s="273"/>
      <c r="DF121" s="205"/>
      <c r="DG121" s="205"/>
      <c r="DH121" s="205"/>
      <c r="DI121" s="205"/>
      <c r="DJ121" s="205"/>
      <c r="DK121" s="205"/>
    </row>
    <row r="122" spans="1:115" s="103" customFormat="1" ht="15" customHeight="1" thickBot="1">
      <c r="A122" s="2"/>
      <c r="B122" s="132"/>
      <c r="C122" s="135"/>
      <c r="D122" s="102"/>
      <c r="F122" s="1"/>
      <c r="H122" s="196"/>
      <c r="I122" s="45"/>
      <c r="J122" s="124"/>
      <c r="K122" s="45"/>
      <c r="M122" s="264"/>
      <c r="N122" s="124"/>
      <c r="O122" s="124"/>
      <c r="P122" s="124"/>
      <c r="Q122" s="200"/>
      <c r="R122" s="104"/>
      <c r="S122" s="201"/>
      <c r="T122" s="200"/>
      <c r="U122" s="104"/>
      <c r="V122" s="203"/>
      <c r="W122" s="204"/>
      <c r="X122" s="205"/>
      <c r="Y122" s="203"/>
      <c r="Z122" s="204"/>
      <c r="AA122" s="205"/>
      <c r="AB122" s="203"/>
      <c r="AC122" s="206"/>
      <c r="AD122" s="206"/>
      <c r="AE122" s="209"/>
      <c r="AF122" s="211"/>
      <c r="AG122" s="206"/>
      <c r="AH122" s="206"/>
      <c r="AP122" s="259"/>
      <c r="AQ122" s="145"/>
      <c r="AR122" s="2"/>
      <c r="AS122" s="259"/>
      <c r="AT122" s="144"/>
      <c r="AU122" s="2"/>
      <c r="AV122" s="259"/>
      <c r="AW122" s="145"/>
      <c r="AX122" s="2"/>
      <c r="AY122" s="259"/>
      <c r="AZ122" s="145"/>
      <c r="BA122" s="2"/>
      <c r="BB122" s="259"/>
      <c r="BC122" s="145"/>
      <c r="BD122" s="2"/>
      <c r="BE122" s="260"/>
      <c r="BF122" s="260"/>
      <c r="BG122" s="207"/>
      <c r="BH122" s="261"/>
      <c r="BI122" s="260"/>
      <c r="BJ122" s="260"/>
      <c r="BK122" s="145"/>
      <c r="BL122" s="1"/>
      <c r="BM122" s="1"/>
      <c r="BN122" s="1"/>
      <c r="BQ122" s="273"/>
      <c r="DF122" s="205"/>
      <c r="DG122" s="205"/>
      <c r="DH122" s="205"/>
      <c r="DI122" s="205"/>
      <c r="DJ122" s="205"/>
      <c r="DK122" s="205"/>
    </row>
    <row r="123" spans="1:115" s="103" customFormat="1" ht="15" customHeight="1" thickBot="1" thickTop="1">
      <c r="A123" s="22"/>
      <c r="B123" s="33"/>
      <c r="C123" s="66"/>
      <c r="D123" s="24"/>
      <c r="E123" s="319" t="s">
        <v>43</v>
      </c>
      <c r="F123" s="320"/>
      <c r="G123" s="321"/>
      <c r="H123" s="129"/>
      <c r="I123" s="46"/>
      <c r="J123" s="51"/>
      <c r="K123" s="45"/>
      <c r="M123" s="264"/>
      <c r="N123" s="124"/>
      <c r="O123" s="124"/>
      <c r="P123" s="124"/>
      <c r="Q123" s="200"/>
      <c r="R123" s="104"/>
      <c r="S123" s="201"/>
      <c r="T123" s="200"/>
      <c r="U123" s="104"/>
      <c r="V123" s="203"/>
      <c r="W123" s="204"/>
      <c r="X123" s="205"/>
      <c r="Y123" s="203"/>
      <c r="Z123" s="204"/>
      <c r="AA123" s="205"/>
      <c r="AB123" s="203"/>
      <c r="AC123" s="206"/>
      <c r="AD123" s="206"/>
      <c r="AE123" s="209"/>
      <c r="AF123" s="211"/>
      <c r="AG123" s="206"/>
      <c r="AH123" s="206"/>
      <c r="AP123" s="259"/>
      <c r="AQ123" s="145"/>
      <c r="AR123" s="2"/>
      <c r="AS123" s="259"/>
      <c r="AT123" s="144"/>
      <c r="AU123" s="2"/>
      <c r="AV123" s="259"/>
      <c r="AW123" s="145"/>
      <c r="AX123" s="2"/>
      <c r="AY123" s="259"/>
      <c r="AZ123" s="145"/>
      <c r="BA123" s="2"/>
      <c r="BB123" s="259"/>
      <c r="BC123" s="145"/>
      <c r="BD123" s="2"/>
      <c r="BE123" s="260"/>
      <c r="BF123" s="260"/>
      <c r="BG123" s="207"/>
      <c r="BH123" s="261"/>
      <c r="BI123" s="260"/>
      <c r="BJ123" s="260"/>
      <c r="BK123" s="145"/>
      <c r="BL123" s="1"/>
      <c r="BM123" s="1"/>
      <c r="BN123" s="1"/>
      <c r="BQ123" s="273"/>
      <c r="DF123" s="205"/>
      <c r="DG123" s="205"/>
      <c r="DH123" s="205"/>
      <c r="DI123" s="205"/>
      <c r="DJ123" s="205"/>
      <c r="DK123" s="205"/>
    </row>
    <row r="124" spans="1:115" s="103" customFormat="1" ht="15" customHeight="1" thickBot="1" thickTop="1">
      <c r="A124" s="19" t="s">
        <v>16</v>
      </c>
      <c r="B124" s="53" t="s">
        <v>10</v>
      </c>
      <c r="C124" s="54" t="s">
        <v>30</v>
      </c>
      <c r="D124" s="42" t="s">
        <v>15</v>
      </c>
      <c r="E124" s="42" t="s">
        <v>11</v>
      </c>
      <c r="F124" s="42" t="s">
        <v>15</v>
      </c>
      <c r="G124" s="42" t="s">
        <v>11</v>
      </c>
      <c r="H124" s="322" t="s">
        <v>5</v>
      </c>
      <c r="I124" s="322"/>
      <c r="J124" s="322"/>
      <c r="K124" s="45"/>
      <c r="M124" s="264"/>
      <c r="N124" s="124"/>
      <c r="O124" s="124"/>
      <c r="P124" s="124"/>
      <c r="Q124" s="200"/>
      <c r="R124" s="104"/>
      <c r="S124" s="201"/>
      <c r="T124" s="200"/>
      <c r="U124" s="104"/>
      <c r="V124" s="203"/>
      <c r="W124" s="204"/>
      <c r="X124" s="205"/>
      <c r="Y124" s="203"/>
      <c r="Z124" s="204"/>
      <c r="AA124" s="205"/>
      <c r="AB124" s="203"/>
      <c r="AC124" s="206"/>
      <c r="AD124" s="206"/>
      <c r="AE124" s="209"/>
      <c r="AF124" s="211"/>
      <c r="AG124" s="206"/>
      <c r="AH124" s="206"/>
      <c r="AP124" s="259"/>
      <c r="AQ124" s="145"/>
      <c r="AR124" s="2"/>
      <c r="AS124" s="259"/>
      <c r="AT124" s="144"/>
      <c r="AU124" s="2"/>
      <c r="AV124" s="259"/>
      <c r="AW124" s="145"/>
      <c r="AX124" s="2"/>
      <c r="AY124" s="259"/>
      <c r="AZ124" s="145"/>
      <c r="BA124" s="2"/>
      <c r="BB124" s="259"/>
      <c r="BC124" s="145"/>
      <c r="BD124" s="2"/>
      <c r="BE124" s="260"/>
      <c r="BF124" s="260"/>
      <c r="BG124" s="207"/>
      <c r="BH124" s="261"/>
      <c r="BI124" s="260"/>
      <c r="BJ124" s="260"/>
      <c r="BK124" s="145"/>
      <c r="BL124" s="1"/>
      <c r="BM124" s="1"/>
      <c r="BN124" s="1"/>
      <c r="BQ124" s="273"/>
      <c r="DF124" s="205"/>
      <c r="DG124" s="205"/>
      <c r="DH124" s="205"/>
      <c r="DI124" s="205"/>
      <c r="DJ124" s="205"/>
      <c r="DK124" s="205"/>
    </row>
    <row r="125" spans="1:115" s="103" customFormat="1" ht="15" customHeight="1" thickBot="1" thickTop="1">
      <c r="A125" s="71">
        <v>0.6840277777777778</v>
      </c>
      <c r="B125" s="53">
        <v>143</v>
      </c>
      <c r="C125" s="54" t="s">
        <v>44</v>
      </c>
      <c r="D125" s="314"/>
      <c r="E125" s="315" t="s">
        <v>47</v>
      </c>
      <c r="F125" s="315"/>
      <c r="G125" s="315" t="s">
        <v>50</v>
      </c>
      <c r="H125" s="59"/>
      <c r="I125" s="217" t="s">
        <v>20</v>
      </c>
      <c r="J125" s="72"/>
      <c r="K125" s="45"/>
      <c r="M125" s="264"/>
      <c r="N125" s="124"/>
      <c r="O125" s="124"/>
      <c r="P125" s="124"/>
      <c r="Q125" s="200"/>
      <c r="R125" s="104"/>
      <c r="S125" s="201"/>
      <c r="T125" s="200"/>
      <c r="U125" s="104"/>
      <c r="V125" s="203"/>
      <c r="W125" s="204"/>
      <c r="X125" s="205"/>
      <c r="Y125" s="203"/>
      <c r="Z125" s="204"/>
      <c r="AA125" s="205"/>
      <c r="AB125" s="203"/>
      <c r="AC125" s="206"/>
      <c r="AD125" s="206"/>
      <c r="AE125" s="209"/>
      <c r="AF125" s="211"/>
      <c r="AG125" s="206"/>
      <c r="AH125" s="206"/>
      <c r="AP125" s="259"/>
      <c r="AQ125" s="145"/>
      <c r="AR125" s="2"/>
      <c r="AS125" s="259"/>
      <c r="AT125" s="144"/>
      <c r="AU125" s="2"/>
      <c r="AV125" s="259"/>
      <c r="AW125" s="145"/>
      <c r="AX125" s="2"/>
      <c r="AY125" s="259"/>
      <c r="AZ125" s="145"/>
      <c r="BA125" s="2"/>
      <c r="BB125" s="259"/>
      <c r="BC125" s="145"/>
      <c r="BD125" s="2"/>
      <c r="BE125" s="260"/>
      <c r="BF125" s="260"/>
      <c r="BG125" s="207"/>
      <c r="BH125" s="261"/>
      <c r="BI125" s="260"/>
      <c r="BJ125" s="260"/>
      <c r="BK125" s="145"/>
      <c r="BL125" s="1"/>
      <c r="BM125" s="1"/>
      <c r="BN125" s="1"/>
      <c r="BQ125" s="273"/>
      <c r="DF125" s="205"/>
      <c r="DG125" s="205"/>
      <c r="DH125" s="205"/>
      <c r="DI125" s="205"/>
      <c r="DJ125" s="205"/>
      <c r="DK125" s="205"/>
    </row>
    <row r="126" spans="1:115" s="103" customFormat="1" ht="15" customHeight="1" thickBot="1" thickTop="1">
      <c r="A126" s="19"/>
      <c r="B126" s="53"/>
      <c r="C126" s="54"/>
      <c r="D126" s="19"/>
      <c r="E126" s="21"/>
      <c r="F126" s="21"/>
      <c r="G126" s="21"/>
      <c r="H126" s="59" t="s">
        <v>20</v>
      </c>
      <c r="I126" s="217" t="s">
        <v>20</v>
      </c>
      <c r="J126" s="72" t="s">
        <v>20</v>
      </c>
      <c r="K126" s="45"/>
      <c r="M126" s="264"/>
      <c r="N126" s="124"/>
      <c r="O126" s="124"/>
      <c r="P126" s="124"/>
      <c r="Q126" s="200"/>
      <c r="R126" s="104"/>
      <c r="S126" s="201"/>
      <c r="T126" s="200"/>
      <c r="U126" s="104"/>
      <c r="V126" s="203"/>
      <c r="W126" s="204"/>
      <c r="X126" s="205"/>
      <c r="Y126" s="203"/>
      <c r="Z126" s="204"/>
      <c r="AA126" s="205"/>
      <c r="AB126" s="203"/>
      <c r="AC126" s="206"/>
      <c r="AD126" s="206"/>
      <c r="AE126" s="209"/>
      <c r="AF126" s="211"/>
      <c r="AG126" s="206"/>
      <c r="AH126" s="206"/>
      <c r="AP126" s="259"/>
      <c r="AQ126" s="145"/>
      <c r="AR126" s="2"/>
      <c r="AS126" s="259"/>
      <c r="AT126" s="144"/>
      <c r="AU126" s="2"/>
      <c r="AV126" s="259"/>
      <c r="AW126" s="145"/>
      <c r="AX126" s="2"/>
      <c r="AY126" s="259"/>
      <c r="AZ126" s="145"/>
      <c r="BA126" s="2"/>
      <c r="BB126" s="259"/>
      <c r="BC126" s="145"/>
      <c r="BD126" s="2"/>
      <c r="BE126" s="260"/>
      <c r="BF126" s="260"/>
      <c r="BG126" s="207"/>
      <c r="BH126" s="261"/>
      <c r="BI126" s="260"/>
      <c r="BJ126" s="260"/>
      <c r="BK126" s="145"/>
      <c r="BL126" s="1"/>
      <c r="BM126" s="1"/>
      <c r="BN126" s="1"/>
      <c r="BQ126" s="273"/>
      <c r="DF126" s="205"/>
      <c r="DG126" s="205"/>
      <c r="DH126" s="205"/>
      <c r="DI126" s="205"/>
      <c r="DJ126" s="205"/>
      <c r="DK126" s="205"/>
    </row>
    <row r="127" spans="1:115" s="103" customFormat="1" ht="15" customHeight="1" thickBot="1" thickTop="1">
      <c r="A127" s="71">
        <v>0.6979166666666666</v>
      </c>
      <c r="B127" s="53">
        <v>144</v>
      </c>
      <c r="C127" s="54" t="s">
        <v>45</v>
      </c>
      <c r="D127" s="314"/>
      <c r="E127" s="315" t="s">
        <v>49</v>
      </c>
      <c r="F127" s="315"/>
      <c r="G127" s="315" t="s">
        <v>48</v>
      </c>
      <c r="H127" s="59"/>
      <c r="I127" s="217" t="s">
        <v>20</v>
      </c>
      <c r="J127" s="72"/>
      <c r="K127" s="45"/>
      <c r="M127" s="264"/>
      <c r="N127" s="124"/>
      <c r="O127" s="124"/>
      <c r="P127" s="124"/>
      <c r="Q127" s="200"/>
      <c r="R127" s="104"/>
      <c r="S127" s="201"/>
      <c r="T127" s="200"/>
      <c r="U127" s="104"/>
      <c r="V127" s="203"/>
      <c r="W127" s="204"/>
      <c r="X127" s="205"/>
      <c r="Y127" s="203"/>
      <c r="Z127" s="204"/>
      <c r="AA127" s="205"/>
      <c r="AB127" s="203"/>
      <c r="AC127" s="206"/>
      <c r="AD127" s="206"/>
      <c r="AE127" s="209"/>
      <c r="AF127" s="211"/>
      <c r="AG127" s="206"/>
      <c r="AH127" s="206"/>
      <c r="AP127" s="259"/>
      <c r="AQ127" s="145"/>
      <c r="AR127" s="2"/>
      <c r="AS127" s="259"/>
      <c r="AT127" s="144"/>
      <c r="AU127" s="2"/>
      <c r="AV127" s="259"/>
      <c r="AW127" s="145"/>
      <c r="AX127" s="2"/>
      <c r="AY127" s="259"/>
      <c r="AZ127" s="145"/>
      <c r="BA127" s="2"/>
      <c r="BB127" s="259"/>
      <c r="BC127" s="145"/>
      <c r="BD127" s="2"/>
      <c r="BE127" s="260"/>
      <c r="BF127" s="260"/>
      <c r="BG127" s="207"/>
      <c r="BH127" s="261"/>
      <c r="BI127" s="260"/>
      <c r="BJ127" s="260"/>
      <c r="BK127" s="145"/>
      <c r="BL127" s="1"/>
      <c r="BM127" s="1"/>
      <c r="BN127" s="1"/>
      <c r="BQ127" s="273"/>
      <c r="DF127" s="205"/>
      <c r="DG127" s="205"/>
      <c r="DH127" s="205"/>
      <c r="DI127" s="205"/>
      <c r="DJ127" s="205"/>
      <c r="DK127" s="205"/>
    </row>
    <row r="128" spans="1:115" s="103" customFormat="1" ht="15" customHeight="1" thickBot="1" thickTop="1">
      <c r="A128" s="19"/>
      <c r="B128" s="53"/>
      <c r="C128" s="54"/>
      <c r="D128" s="19"/>
      <c r="E128" s="21"/>
      <c r="F128" s="21"/>
      <c r="G128" s="21"/>
      <c r="H128" s="59" t="s">
        <v>20</v>
      </c>
      <c r="I128" s="217" t="s">
        <v>20</v>
      </c>
      <c r="J128" s="72" t="s">
        <v>20</v>
      </c>
      <c r="K128" s="45"/>
      <c r="M128" s="264"/>
      <c r="N128" s="124"/>
      <c r="O128" s="124"/>
      <c r="P128" s="124"/>
      <c r="Q128" s="200"/>
      <c r="R128" s="104"/>
      <c r="S128" s="201"/>
      <c r="T128" s="200"/>
      <c r="U128" s="104"/>
      <c r="V128" s="203"/>
      <c r="W128" s="204"/>
      <c r="X128" s="205"/>
      <c r="Y128" s="203"/>
      <c r="Z128" s="204"/>
      <c r="AA128" s="205"/>
      <c r="AB128" s="203"/>
      <c r="AC128" s="206"/>
      <c r="AD128" s="206"/>
      <c r="AE128" s="209"/>
      <c r="AF128" s="211"/>
      <c r="AG128" s="206"/>
      <c r="AH128" s="206"/>
      <c r="AP128" s="259"/>
      <c r="AQ128" s="145"/>
      <c r="AR128" s="2"/>
      <c r="AS128" s="259"/>
      <c r="AT128" s="144"/>
      <c r="AU128" s="2"/>
      <c r="AV128" s="259"/>
      <c r="AW128" s="145"/>
      <c r="AX128" s="2"/>
      <c r="AY128" s="259"/>
      <c r="AZ128" s="145"/>
      <c r="BA128" s="2"/>
      <c r="BB128" s="259"/>
      <c r="BC128" s="145"/>
      <c r="BD128" s="2"/>
      <c r="BE128" s="260"/>
      <c r="BF128" s="260"/>
      <c r="BG128" s="207"/>
      <c r="BH128" s="261"/>
      <c r="BI128" s="260"/>
      <c r="BJ128" s="260"/>
      <c r="BK128" s="145"/>
      <c r="BL128" s="1"/>
      <c r="BM128" s="1"/>
      <c r="BN128" s="1"/>
      <c r="BQ128" s="273"/>
      <c r="DF128" s="205"/>
      <c r="DG128" s="205"/>
      <c r="DH128" s="205"/>
      <c r="DI128" s="205"/>
      <c r="DJ128" s="205"/>
      <c r="DK128" s="205"/>
    </row>
    <row r="129" spans="1:115" s="103" customFormat="1" ht="15" customHeight="1" thickTop="1">
      <c r="A129" s="22"/>
      <c r="B129" s="33"/>
      <c r="C129" s="66"/>
      <c r="D129" s="22"/>
      <c r="E129" s="24"/>
      <c r="F129" s="24"/>
      <c r="G129" s="24"/>
      <c r="H129" s="129"/>
      <c r="I129" s="453"/>
      <c r="J129" s="51"/>
      <c r="K129" s="45"/>
      <c r="M129" s="264"/>
      <c r="N129" s="124"/>
      <c r="O129" s="124"/>
      <c r="P129" s="124"/>
      <c r="Q129" s="200"/>
      <c r="R129" s="104"/>
      <c r="S129" s="201"/>
      <c r="T129" s="200"/>
      <c r="U129" s="104"/>
      <c r="V129" s="203"/>
      <c r="W129" s="204"/>
      <c r="X129" s="205"/>
      <c r="Y129" s="203"/>
      <c r="Z129" s="204"/>
      <c r="AA129" s="205"/>
      <c r="AB129" s="203"/>
      <c r="AC129" s="206"/>
      <c r="AD129" s="206"/>
      <c r="AE129" s="209"/>
      <c r="AF129" s="211"/>
      <c r="AG129" s="206"/>
      <c r="AH129" s="206"/>
      <c r="AP129" s="259"/>
      <c r="AQ129" s="145"/>
      <c r="AR129" s="2"/>
      <c r="AS129" s="259"/>
      <c r="AT129" s="144"/>
      <c r="AU129" s="2"/>
      <c r="AV129" s="259"/>
      <c r="AW129" s="145"/>
      <c r="AX129" s="2"/>
      <c r="AY129" s="259"/>
      <c r="AZ129" s="145"/>
      <c r="BA129" s="2"/>
      <c r="BB129" s="259"/>
      <c r="BC129" s="145"/>
      <c r="BD129" s="2"/>
      <c r="BE129" s="260"/>
      <c r="BF129" s="260"/>
      <c r="BG129" s="207"/>
      <c r="BH129" s="261"/>
      <c r="BI129" s="260"/>
      <c r="BJ129" s="260"/>
      <c r="BK129" s="145"/>
      <c r="BL129" s="1"/>
      <c r="BM129" s="1"/>
      <c r="BN129" s="1"/>
      <c r="BQ129" s="273"/>
      <c r="DF129" s="205"/>
      <c r="DG129" s="205"/>
      <c r="DH129" s="205"/>
      <c r="DI129" s="205"/>
      <c r="DJ129" s="205"/>
      <c r="DK129" s="205"/>
    </row>
    <row r="130" spans="1:115" s="103" customFormat="1" ht="15" customHeight="1" thickBot="1">
      <c r="A130" s="2"/>
      <c r="B130" s="132"/>
      <c r="C130" s="135"/>
      <c r="D130" s="102"/>
      <c r="F130" s="1"/>
      <c r="H130" s="196"/>
      <c r="I130" s="45"/>
      <c r="J130" s="124"/>
      <c r="K130" s="45"/>
      <c r="M130" s="264"/>
      <c r="N130" s="124"/>
      <c r="O130" s="124"/>
      <c r="P130" s="124"/>
      <c r="Q130" s="200"/>
      <c r="R130" s="104"/>
      <c r="S130" s="201"/>
      <c r="T130" s="200"/>
      <c r="U130" s="104"/>
      <c r="V130" s="203"/>
      <c r="W130" s="204"/>
      <c r="X130" s="205"/>
      <c r="Y130" s="203"/>
      <c r="Z130" s="204"/>
      <c r="AA130" s="205"/>
      <c r="AB130" s="203"/>
      <c r="AC130" s="206"/>
      <c r="AD130" s="206"/>
      <c r="AE130" s="209"/>
      <c r="AF130" s="211"/>
      <c r="AG130" s="206"/>
      <c r="AH130" s="206"/>
      <c r="AP130" s="259"/>
      <c r="AQ130" s="145"/>
      <c r="AR130" s="2"/>
      <c r="AS130" s="259"/>
      <c r="AT130" s="144"/>
      <c r="AU130" s="2"/>
      <c r="AV130" s="259"/>
      <c r="AW130" s="145"/>
      <c r="AX130" s="2"/>
      <c r="AY130" s="259"/>
      <c r="AZ130" s="145"/>
      <c r="BA130" s="2"/>
      <c r="BB130" s="259"/>
      <c r="BC130" s="145"/>
      <c r="BD130" s="2"/>
      <c r="BE130" s="260"/>
      <c r="BF130" s="260"/>
      <c r="BG130" s="207"/>
      <c r="BH130" s="261"/>
      <c r="BI130" s="260"/>
      <c r="BJ130" s="260"/>
      <c r="BK130" s="145"/>
      <c r="BL130" s="1"/>
      <c r="BM130" s="1"/>
      <c r="BN130" s="1"/>
      <c r="BQ130" s="273"/>
      <c r="DF130" s="205"/>
      <c r="DG130" s="205"/>
      <c r="DH130" s="205"/>
      <c r="DI130" s="205"/>
      <c r="DJ130" s="205"/>
      <c r="DK130" s="205"/>
    </row>
    <row r="131" spans="1:115" s="103" customFormat="1" ht="15" customHeight="1" thickBot="1" thickTop="1">
      <c r="A131" s="22"/>
      <c r="B131" s="33"/>
      <c r="C131" s="66"/>
      <c r="D131" s="24"/>
      <c r="E131" s="316" t="s">
        <v>53</v>
      </c>
      <c r="F131" s="317"/>
      <c r="G131" s="318"/>
      <c r="H131" s="129"/>
      <c r="I131" s="46"/>
      <c r="J131" s="51"/>
      <c r="K131" s="45"/>
      <c r="M131" s="264"/>
      <c r="N131" s="124"/>
      <c r="O131" s="124"/>
      <c r="P131" s="124"/>
      <c r="Q131" s="200"/>
      <c r="R131" s="104"/>
      <c r="S131" s="201"/>
      <c r="T131" s="200"/>
      <c r="U131" s="104"/>
      <c r="V131" s="203"/>
      <c r="W131" s="204"/>
      <c r="X131" s="205"/>
      <c r="Y131" s="203"/>
      <c r="Z131" s="204"/>
      <c r="AA131" s="205"/>
      <c r="AB131" s="203"/>
      <c r="AC131" s="206"/>
      <c r="AD131" s="206"/>
      <c r="AE131" s="209"/>
      <c r="AF131" s="211"/>
      <c r="AG131" s="206"/>
      <c r="AH131" s="206"/>
      <c r="AP131" s="259"/>
      <c r="AQ131" s="145"/>
      <c r="AR131" s="2"/>
      <c r="AS131" s="259"/>
      <c r="AT131" s="144"/>
      <c r="AU131" s="2"/>
      <c r="AV131" s="259"/>
      <c r="AW131" s="145"/>
      <c r="AX131" s="2"/>
      <c r="AY131" s="259"/>
      <c r="AZ131" s="145"/>
      <c r="BA131" s="2"/>
      <c r="BB131" s="259"/>
      <c r="BC131" s="145"/>
      <c r="BD131" s="2"/>
      <c r="BE131" s="260"/>
      <c r="BF131" s="260"/>
      <c r="BG131" s="207"/>
      <c r="BH131" s="261"/>
      <c r="BI131" s="260"/>
      <c r="BJ131" s="260"/>
      <c r="BK131" s="145"/>
      <c r="BL131" s="1"/>
      <c r="BM131" s="1"/>
      <c r="BN131" s="1"/>
      <c r="BQ131" s="273"/>
      <c r="DF131" s="205"/>
      <c r="DG131" s="205"/>
      <c r="DH131" s="205"/>
      <c r="DI131" s="205"/>
      <c r="DJ131" s="205"/>
      <c r="DK131" s="205"/>
    </row>
    <row r="132" spans="1:115" s="103" customFormat="1" ht="15" customHeight="1" thickBot="1" thickTop="1">
      <c r="A132" s="19" t="s">
        <v>16</v>
      </c>
      <c r="B132" s="53" t="s">
        <v>10</v>
      </c>
      <c r="C132" s="54" t="s">
        <v>30</v>
      </c>
      <c r="D132" s="42" t="s">
        <v>15</v>
      </c>
      <c r="E132" s="42" t="s">
        <v>11</v>
      </c>
      <c r="F132" s="42" t="s">
        <v>15</v>
      </c>
      <c r="G132" s="42" t="s">
        <v>11</v>
      </c>
      <c r="H132" s="322" t="s">
        <v>5</v>
      </c>
      <c r="I132" s="322"/>
      <c r="J132" s="322"/>
      <c r="K132" s="45"/>
      <c r="M132" s="264"/>
      <c r="N132" s="124"/>
      <c r="O132" s="124"/>
      <c r="P132" s="124"/>
      <c r="Q132" s="200"/>
      <c r="R132" s="104"/>
      <c r="S132" s="201"/>
      <c r="T132" s="200"/>
      <c r="U132" s="104"/>
      <c r="V132" s="203"/>
      <c r="W132" s="204"/>
      <c r="X132" s="205"/>
      <c r="Y132" s="203"/>
      <c r="Z132" s="204"/>
      <c r="AA132" s="205"/>
      <c r="AB132" s="203"/>
      <c r="AC132" s="206"/>
      <c r="AD132" s="206"/>
      <c r="AE132" s="209"/>
      <c r="AF132" s="211"/>
      <c r="AG132" s="206"/>
      <c r="AH132" s="206"/>
      <c r="AP132" s="259"/>
      <c r="AQ132" s="145"/>
      <c r="AR132" s="2"/>
      <c r="AS132" s="259"/>
      <c r="AT132" s="144"/>
      <c r="AU132" s="2"/>
      <c r="AV132" s="259"/>
      <c r="AW132" s="145"/>
      <c r="AX132" s="2"/>
      <c r="AY132" s="259"/>
      <c r="AZ132" s="145"/>
      <c r="BA132" s="2"/>
      <c r="BB132" s="259"/>
      <c r="BC132" s="145"/>
      <c r="BD132" s="2"/>
      <c r="BE132" s="260"/>
      <c r="BF132" s="260"/>
      <c r="BG132" s="207"/>
      <c r="BH132" s="261"/>
      <c r="BI132" s="260"/>
      <c r="BJ132" s="260"/>
      <c r="BK132" s="145"/>
      <c r="BL132" s="1"/>
      <c r="BM132" s="1"/>
      <c r="BN132" s="1"/>
      <c r="BQ132" s="273"/>
      <c r="DF132" s="205"/>
      <c r="DG132" s="205"/>
      <c r="DH132" s="205"/>
      <c r="DI132" s="205"/>
      <c r="DJ132" s="205"/>
      <c r="DK132" s="205"/>
    </row>
    <row r="133" spans="1:115" s="103" customFormat="1" ht="15" customHeight="1" thickBot="1" thickTop="1">
      <c r="A133" s="71">
        <v>0.7152777777777778</v>
      </c>
      <c r="B133" s="53">
        <v>145</v>
      </c>
      <c r="C133" s="54" t="s">
        <v>54</v>
      </c>
      <c r="D133" s="314"/>
      <c r="E133" s="315" t="s">
        <v>56</v>
      </c>
      <c r="F133" s="315"/>
      <c r="G133" s="315" t="s">
        <v>57</v>
      </c>
      <c r="H133" s="59"/>
      <c r="I133" s="217" t="s">
        <v>20</v>
      </c>
      <c r="J133" s="72"/>
      <c r="K133" s="45"/>
      <c r="L133" s="30"/>
      <c r="M133" s="263"/>
      <c r="N133" s="51"/>
      <c r="O133" s="51"/>
      <c r="P133" s="51"/>
      <c r="Q133" s="199"/>
      <c r="R133" s="105"/>
      <c r="S133" s="202"/>
      <c r="T133" s="199"/>
      <c r="U133" s="105"/>
      <c r="V133" s="31"/>
      <c r="W133" s="165"/>
      <c r="X133" s="26"/>
      <c r="Y133" s="31"/>
      <c r="Z133" s="165"/>
      <c r="AA133" s="26"/>
      <c r="AB133" s="31"/>
      <c r="AC133" s="107"/>
      <c r="AD133" s="107"/>
      <c r="AE133" s="208"/>
      <c r="AF133" s="210"/>
      <c r="AG133" s="107"/>
      <c r="AH133" s="107"/>
      <c r="AI133" s="30"/>
      <c r="AJ133" s="30"/>
      <c r="AK133" s="30"/>
      <c r="AL133" s="30"/>
      <c r="AM133" s="30"/>
      <c r="AN133" s="30"/>
      <c r="AO133" s="30"/>
      <c r="AP133" s="41"/>
      <c r="AQ133" s="23"/>
      <c r="AR133" s="22"/>
      <c r="AS133" s="41"/>
      <c r="AT133" s="23"/>
      <c r="AU133" s="22"/>
      <c r="AV133" s="41"/>
      <c r="AW133" s="23"/>
      <c r="AX133" s="22"/>
      <c r="AY133" s="41"/>
      <c r="AZ133" s="23"/>
      <c r="BA133" s="22"/>
      <c r="BB133" s="41"/>
      <c r="BC133" s="23"/>
      <c r="BD133" s="22"/>
      <c r="BE133" s="256"/>
      <c r="BF133" s="256"/>
      <c r="BG133" s="100"/>
      <c r="BH133" s="257"/>
      <c r="BI133" s="256"/>
      <c r="BJ133" s="256"/>
      <c r="BK133" s="23"/>
      <c r="BL133" s="24"/>
      <c r="BM133" s="24"/>
      <c r="BN133" s="24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26"/>
      <c r="DG133" s="26"/>
      <c r="DH133" s="26"/>
      <c r="DI133" s="26"/>
      <c r="DJ133" s="26"/>
      <c r="DK133" s="26"/>
    </row>
    <row r="134" spans="1:115" s="103" customFormat="1" ht="15" customHeight="1" thickBot="1" thickTop="1">
      <c r="A134" s="19"/>
      <c r="B134" s="53"/>
      <c r="C134" s="54"/>
      <c r="D134" s="19"/>
      <c r="E134" s="21"/>
      <c r="F134" s="21"/>
      <c r="G134" s="21"/>
      <c r="H134" s="59" t="s">
        <v>20</v>
      </c>
      <c r="I134" s="217"/>
      <c r="J134" s="72" t="s">
        <v>20</v>
      </c>
      <c r="K134" s="45"/>
      <c r="L134" s="30"/>
      <c r="M134" s="263"/>
      <c r="N134" s="51"/>
      <c r="O134" s="51"/>
      <c r="P134" s="51"/>
      <c r="Q134" s="199"/>
      <c r="R134" s="105"/>
      <c r="S134" s="202"/>
      <c r="T134" s="199"/>
      <c r="U134" s="105"/>
      <c r="V134" s="31"/>
      <c r="W134" s="165"/>
      <c r="X134" s="26"/>
      <c r="Y134" s="31"/>
      <c r="Z134" s="165"/>
      <c r="AA134" s="26"/>
      <c r="AB134" s="31"/>
      <c r="AC134" s="107"/>
      <c r="AD134" s="107"/>
      <c r="AE134" s="208"/>
      <c r="AF134" s="210"/>
      <c r="AG134" s="107"/>
      <c r="AH134" s="107"/>
      <c r="AI134" s="30"/>
      <c r="AJ134" s="30"/>
      <c r="AK134" s="30"/>
      <c r="AL134" s="30"/>
      <c r="AM134" s="30"/>
      <c r="AN134" s="30"/>
      <c r="AO134" s="30"/>
      <c r="AP134" s="41"/>
      <c r="AQ134" s="23"/>
      <c r="AR134" s="22"/>
      <c r="AS134" s="41"/>
      <c r="AT134" s="23"/>
      <c r="AU134" s="22"/>
      <c r="AV134" s="41"/>
      <c r="AW134" s="23"/>
      <c r="AX134" s="22"/>
      <c r="AY134" s="41"/>
      <c r="AZ134" s="23"/>
      <c r="BA134" s="22"/>
      <c r="BB134" s="41"/>
      <c r="BC134" s="23"/>
      <c r="BD134" s="22"/>
      <c r="BE134" s="256"/>
      <c r="BF134" s="256"/>
      <c r="BG134" s="100"/>
      <c r="BH134" s="257"/>
      <c r="BI134" s="256"/>
      <c r="BJ134" s="256"/>
      <c r="BK134" s="23"/>
      <c r="BL134" s="24"/>
      <c r="BM134" s="24"/>
      <c r="BN134" s="24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26"/>
      <c r="DG134" s="26"/>
      <c r="DH134" s="26"/>
      <c r="DI134" s="26"/>
      <c r="DJ134" s="26"/>
      <c r="DK134" s="26"/>
    </row>
    <row r="135" spans="1:115" s="103" customFormat="1" ht="15" customHeight="1" thickTop="1">
      <c r="A135" s="22"/>
      <c r="B135" s="33"/>
      <c r="C135" s="66"/>
      <c r="D135" s="22"/>
      <c r="E135" s="24"/>
      <c r="F135" s="24"/>
      <c r="G135" s="24"/>
      <c r="H135" s="129"/>
      <c r="I135" s="453"/>
      <c r="J135" s="51"/>
      <c r="K135" s="45"/>
      <c r="L135" s="30"/>
      <c r="M135" s="263"/>
      <c r="N135" s="51"/>
      <c r="O135" s="51"/>
      <c r="P135" s="51"/>
      <c r="Q135" s="199"/>
      <c r="R135" s="105"/>
      <c r="S135" s="202"/>
      <c r="T135" s="199"/>
      <c r="U135" s="105"/>
      <c r="V135" s="31"/>
      <c r="W135" s="165"/>
      <c r="X135" s="26"/>
      <c r="Y135" s="31"/>
      <c r="Z135" s="165"/>
      <c r="AA135" s="26"/>
      <c r="AB135" s="31"/>
      <c r="AC135" s="107"/>
      <c r="AD135" s="107"/>
      <c r="AE135" s="208"/>
      <c r="AF135" s="210"/>
      <c r="AG135" s="107"/>
      <c r="AH135" s="107"/>
      <c r="AI135" s="30"/>
      <c r="AJ135" s="30"/>
      <c r="AK135" s="30"/>
      <c r="AL135" s="30"/>
      <c r="AM135" s="30"/>
      <c r="AN135" s="30"/>
      <c r="AO135" s="30"/>
      <c r="AP135" s="41"/>
      <c r="AQ135" s="23"/>
      <c r="AR135" s="22"/>
      <c r="AS135" s="41"/>
      <c r="AT135" s="23"/>
      <c r="AU135" s="22"/>
      <c r="AV135" s="41"/>
      <c r="AW135" s="23"/>
      <c r="AX135" s="22"/>
      <c r="AY135" s="41"/>
      <c r="AZ135" s="23"/>
      <c r="BA135" s="22"/>
      <c r="BB135" s="41"/>
      <c r="BC135" s="23"/>
      <c r="BD135" s="22"/>
      <c r="BE135" s="256"/>
      <c r="BF135" s="256"/>
      <c r="BG135" s="100"/>
      <c r="BH135" s="257"/>
      <c r="BI135" s="256"/>
      <c r="BJ135" s="256"/>
      <c r="BK135" s="23"/>
      <c r="BL135" s="24"/>
      <c r="BM135" s="24"/>
      <c r="BN135" s="24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26"/>
      <c r="DG135" s="26"/>
      <c r="DH135" s="26"/>
      <c r="DI135" s="26"/>
      <c r="DJ135" s="26"/>
      <c r="DK135" s="26"/>
    </row>
    <row r="136" spans="1:115" s="103" customFormat="1" ht="15" customHeight="1" thickBot="1">
      <c r="A136" s="22"/>
      <c r="B136" s="131"/>
      <c r="C136" s="134"/>
      <c r="D136" s="125"/>
      <c r="E136" s="125"/>
      <c r="F136" s="24"/>
      <c r="G136" s="30"/>
      <c r="H136" s="129"/>
      <c r="I136" s="46"/>
      <c r="J136" s="51"/>
      <c r="K136" s="45"/>
      <c r="L136" s="30"/>
      <c r="M136" s="263"/>
      <c r="N136" s="51"/>
      <c r="O136" s="51"/>
      <c r="P136" s="51"/>
      <c r="Q136" s="199"/>
      <c r="R136" s="105"/>
      <c r="S136" s="202"/>
      <c r="T136" s="199"/>
      <c r="U136" s="105"/>
      <c r="V136" s="31"/>
      <c r="W136" s="165"/>
      <c r="X136" s="26"/>
      <c r="Y136" s="31"/>
      <c r="Z136" s="165"/>
      <c r="AA136" s="26"/>
      <c r="AB136" s="31"/>
      <c r="AC136" s="107"/>
      <c r="AD136" s="107"/>
      <c r="AE136" s="208"/>
      <c r="AF136" s="210"/>
      <c r="AG136" s="107"/>
      <c r="AH136" s="107"/>
      <c r="AI136" s="30"/>
      <c r="AJ136" s="30"/>
      <c r="AK136" s="30"/>
      <c r="AL136" s="30"/>
      <c r="AM136" s="30"/>
      <c r="AN136" s="30"/>
      <c r="AO136" s="30"/>
      <c r="AP136" s="41"/>
      <c r="AQ136" s="23"/>
      <c r="AR136" s="22"/>
      <c r="AS136" s="41"/>
      <c r="AT136" s="23"/>
      <c r="AU136" s="22"/>
      <c r="AV136" s="41"/>
      <c r="AW136" s="23"/>
      <c r="AX136" s="22"/>
      <c r="AY136" s="41"/>
      <c r="AZ136" s="23"/>
      <c r="BA136" s="22"/>
      <c r="BB136" s="41"/>
      <c r="BC136" s="23"/>
      <c r="BD136" s="22"/>
      <c r="BE136" s="256"/>
      <c r="BF136" s="256"/>
      <c r="BG136" s="100"/>
      <c r="BH136" s="257"/>
      <c r="BI136" s="256"/>
      <c r="BJ136" s="256"/>
      <c r="BK136" s="23"/>
      <c r="BL136" s="24"/>
      <c r="BM136" s="24"/>
      <c r="BN136" s="24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26"/>
      <c r="DG136" s="26"/>
      <c r="DH136" s="26"/>
      <c r="DI136" s="26"/>
      <c r="DJ136" s="26"/>
      <c r="DK136" s="26"/>
    </row>
    <row r="137" spans="1:115" s="103" customFormat="1" ht="15" customHeight="1" thickBot="1" thickTop="1">
      <c r="A137" s="22"/>
      <c r="B137" s="33"/>
      <c r="C137" s="66"/>
      <c r="D137" s="24"/>
      <c r="E137" s="316" t="s">
        <v>46</v>
      </c>
      <c r="F137" s="317"/>
      <c r="G137" s="318"/>
      <c r="H137" s="129"/>
      <c r="I137" s="46"/>
      <c r="J137" s="51"/>
      <c r="K137" s="45"/>
      <c r="L137" s="30"/>
      <c r="M137" s="263"/>
      <c r="N137" s="51"/>
      <c r="O137" s="51"/>
      <c r="P137" s="51"/>
      <c r="Q137" s="199"/>
      <c r="R137" s="105"/>
      <c r="S137" s="202"/>
      <c r="T137" s="199"/>
      <c r="U137" s="105"/>
      <c r="V137" s="31"/>
      <c r="W137" s="165"/>
      <c r="X137" s="26"/>
      <c r="Y137" s="31"/>
      <c r="Z137" s="165"/>
      <c r="AA137" s="26"/>
      <c r="AB137" s="31"/>
      <c r="AC137" s="107"/>
      <c r="AD137" s="107"/>
      <c r="AE137" s="208"/>
      <c r="AF137" s="210"/>
      <c r="AG137" s="107"/>
      <c r="AH137" s="107"/>
      <c r="AI137" s="30"/>
      <c r="AJ137" s="30"/>
      <c r="AK137" s="30"/>
      <c r="AL137" s="30"/>
      <c r="AM137" s="30"/>
      <c r="AN137" s="30"/>
      <c r="AO137" s="30"/>
      <c r="AP137" s="41"/>
      <c r="AQ137" s="23"/>
      <c r="AR137" s="22"/>
      <c r="AS137" s="41"/>
      <c r="AT137" s="23"/>
      <c r="AU137" s="22"/>
      <c r="AV137" s="41"/>
      <c r="AW137" s="23"/>
      <c r="AX137" s="22"/>
      <c r="AY137" s="41"/>
      <c r="AZ137" s="23"/>
      <c r="BA137" s="22"/>
      <c r="BB137" s="41"/>
      <c r="BC137" s="23"/>
      <c r="BD137" s="22"/>
      <c r="BE137" s="256"/>
      <c r="BF137" s="256"/>
      <c r="BG137" s="100"/>
      <c r="BH137" s="257"/>
      <c r="BI137" s="256"/>
      <c r="BJ137" s="256"/>
      <c r="BK137" s="23"/>
      <c r="BL137" s="24"/>
      <c r="BM137" s="24"/>
      <c r="BN137" s="24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26"/>
      <c r="DG137" s="26"/>
      <c r="DH137" s="26"/>
      <c r="DI137" s="26"/>
      <c r="DJ137" s="26"/>
      <c r="DK137" s="26"/>
    </row>
    <row r="138" spans="1:115" s="103" customFormat="1" ht="15" customHeight="1" thickBot="1" thickTop="1">
      <c r="A138" s="19" t="s">
        <v>16</v>
      </c>
      <c r="B138" s="53" t="s">
        <v>10</v>
      </c>
      <c r="C138" s="54" t="s">
        <v>30</v>
      </c>
      <c r="D138" s="42" t="s">
        <v>15</v>
      </c>
      <c r="E138" s="42" t="s">
        <v>11</v>
      </c>
      <c r="F138" s="42" t="s">
        <v>15</v>
      </c>
      <c r="G138" s="42" t="s">
        <v>11</v>
      </c>
      <c r="H138" s="322" t="s">
        <v>5</v>
      </c>
      <c r="I138" s="322"/>
      <c r="J138" s="322"/>
      <c r="K138" s="45"/>
      <c r="L138" s="30"/>
      <c r="M138" s="263"/>
      <c r="N138" s="22"/>
      <c r="O138" s="22"/>
      <c r="P138" s="22"/>
      <c r="Q138" s="165"/>
      <c r="R138" s="30"/>
      <c r="S138" s="31"/>
      <c r="T138" s="165"/>
      <c r="U138" s="30"/>
      <c r="V138" s="31"/>
      <c r="W138" s="165"/>
      <c r="X138" s="26"/>
      <c r="Y138" s="31"/>
      <c r="Z138" s="165"/>
      <c r="AA138" s="26"/>
      <c r="AB138" s="31"/>
      <c r="AC138" s="107"/>
      <c r="AD138" s="107"/>
      <c r="AE138" s="208"/>
      <c r="AF138" s="210"/>
      <c r="AG138" s="107"/>
      <c r="AH138" s="107"/>
      <c r="AI138" s="30"/>
      <c r="AJ138" s="30"/>
      <c r="AK138" s="30"/>
      <c r="AL138" s="30"/>
      <c r="AM138" s="24"/>
      <c r="AN138" s="30"/>
      <c r="AO138" s="30"/>
      <c r="AP138" s="41"/>
      <c r="AQ138" s="23"/>
      <c r="AR138" s="22"/>
      <c r="AS138" s="41"/>
      <c r="AT138" s="23"/>
      <c r="AU138" s="22"/>
      <c r="AV138" s="41"/>
      <c r="AW138" s="23"/>
      <c r="AX138" s="22"/>
      <c r="AY138" s="41"/>
      <c r="AZ138" s="23"/>
      <c r="BA138" s="22"/>
      <c r="BB138" s="41"/>
      <c r="BC138" s="23"/>
      <c r="BD138" s="22"/>
      <c r="BE138" s="256"/>
      <c r="BF138" s="256"/>
      <c r="BG138" s="100"/>
      <c r="BH138" s="257"/>
      <c r="BI138" s="256"/>
      <c r="BJ138" s="256"/>
      <c r="BK138" s="23"/>
      <c r="BL138" s="24"/>
      <c r="BM138" s="24"/>
      <c r="BN138" s="24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26"/>
      <c r="DG138" s="26"/>
      <c r="DH138" s="26"/>
      <c r="DI138" s="26"/>
      <c r="DJ138" s="26"/>
      <c r="DK138" s="26"/>
    </row>
    <row r="139" spans="1:115" s="103" customFormat="1" ht="15" customHeight="1" thickBot="1" thickTop="1">
      <c r="A139" s="71">
        <v>0.7291666666666666</v>
      </c>
      <c r="B139" s="53">
        <v>146</v>
      </c>
      <c r="C139" s="54" t="s">
        <v>55</v>
      </c>
      <c r="D139" s="314"/>
      <c r="E139" s="315" t="s">
        <v>51</v>
      </c>
      <c r="F139" s="315"/>
      <c r="G139" s="315" t="s">
        <v>52</v>
      </c>
      <c r="H139" s="59"/>
      <c r="I139" s="217" t="s">
        <v>20</v>
      </c>
      <c r="J139" s="72"/>
      <c r="K139" s="45"/>
      <c r="L139" s="30"/>
      <c r="M139" s="263"/>
      <c r="N139" s="51"/>
      <c r="O139" s="51"/>
      <c r="P139" s="51"/>
      <c r="Q139" s="199"/>
      <c r="R139" s="105"/>
      <c r="S139" s="202"/>
      <c r="T139" s="199"/>
      <c r="U139" s="105"/>
      <c r="V139" s="31"/>
      <c r="W139" s="165"/>
      <c r="X139" s="26"/>
      <c r="Y139" s="31"/>
      <c r="Z139" s="165"/>
      <c r="AA139" s="26"/>
      <c r="AB139" s="31"/>
      <c r="AC139" s="107"/>
      <c r="AD139" s="107"/>
      <c r="AE139" s="208"/>
      <c r="AF139" s="210"/>
      <c r="AG139" s="107"/>
      <c r="AH139" s="107"/>
      <c r="AI139" s="30"/>
      <c r="AJ139" s="30"/>
      <c r="AK139" s="30"/>
      <c r="AL139" s="30"/>
      <c r="AM139" s="24"/>
      <c r="AN139" s="30"/>
      <c r="AO139" s="30"/>
      <c r="AP139" s="41"/>
      <c r="AQ139" s="23"/>
      <c r="AR139" s="22"/>
      <c r="AS139" s="41"/>
      <c r="AT139" s="23"/>
      <c r="AU139" s="22"/>
      <c r="AV139" s="41"/>
      <c r="AW139" s="23"/>
      <c r="AX139" s="22"/>
      <c r="AY139" s="41"/>
      <c r="AZ139" s="23"/>
      <c r="BA139" s="22"/>
      <c r="BB139" s="41"/>
      <c r="BC139" s="23"/>
      <c r="BD139" s="22"/>
      <c r="BE139" s="256"/>
      <c r="BF139" s="256"/>
      <c r="BG139" s="100"/>
      <c r="BH139" s="257"/>
      <c r="BI139" s="256"/>
      <c r="BJ139" s="256"/>
      <c r="BK139" s="23"/>
      <c r="BL139" s="24"/>
      <c r="BM139" s="24"/>
      <c r="BN139" s="24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26"/>
      <c r="DG139" s="26"/>
      <c r="DH139" s="26"/>
      <c r="DI139" s="26"/>
      <c r="DJ139" s="26"/>
      <c r="DK139" s="26"/>
    </row>
    <row r="140" spans="1:134" ht="15" customHeight="1" thickBot="1" thickTop="1">
      <c r="A140" s="19"/>
      <c r="B140" s="53"/>
      <c r="C140" s="54"/>
      <c r="D140" s="19"/>
      <c r="E140" s="21"/>
      <c r="F140" s="21"/>
      <c r="G140" s="21"/>
      <c r="H140" s="59" t="s">
        <v>20</v>
      </c>
      <c r="I140" s="217" t="s">
        <v>20</v>
      </c>
      <c r="J140" s="72" t="s">
        <v>20</v>
      </c>
      <c r="K140" s="5"/>
      <c r="L140" s="5"/>
      <c r="M140" s="274"/>
      <c r="N140" s="274"/>
      <c r="O140" s="274"/>
      <c r="P140" s="274"/>
      <c r="Q140" s="5"/>
      <c r="S140" s="5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K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Q140" s="271"/>
      <c r="DY140" s="5"/>
      <c r="DZ140" s="5"/>
      <c r="EA140" s="5"/>
      <c r="EB140" s="5"/>
      <c r="EC140" s="5"/>
      <c r="ED140" s="5"/>
    </row>
    <row r="141" ht="15" customHeight="1" thickTop="1"/>
    <row r="179" spans="1:134" ht="15" customHeight="1" thickBot="1">
      <c r="A179" s="113"/>
      <c r="B179" s="50"/>
      <c r="C179" s="50"/>
      <c r="D179" s="50"/>
      <c r="E179" s="50"/>
      <c r="F179" s="50"/>
      <c r="G179" s="50"/>
      <c r="H179" s="282"/>
      <c r="I179" s="282"/>
      <c r="J179" s="282"/>
      <c r="K179" s="50"/>
      <c r="L179" s="214"/>
      <c r="M179" s="8"/>
      <c r="N179" s="36"/>
      <c r="O179" s="9"/>
      <c r="P179" s="147"/>
      <c r="Q179" s="36"/>
      <c r="R179" s="8"/>
      <c r="S179" s="147"/>
      <c r="T179" s="36"/>
      <c r="U179" s="8"/>
      <c r="V179" s="147"/>
      <c r="W179" s="36"/>
      <c r="X179" s="8"/>
      <c r="Y179" s="147"/>
      <c r="Z179" s="36"/>
      <c r="AA179" s="8"/>
      <c r="AB179" s="147"/>
      <c r="AC179" s="8"/>
      <c r="AD179" s="8"/>
      <c r="AE179" s="8"/>
      <c r="AF179" s="147"/>
      <c r="AG179" s="8"/>
      <c r="AH179" s="36"/>
      <c r="AI179" s="8"/>
      <c r="AJ179" s="8"/>
      <c r="AK179" s="8"/>
      <c r="AL179" s="8"/>
      <c r="AM179" s="8"/>
      <c r="AN179" s="9"/>
      <c r="AO179" s="8"/>
      <c r="AP179" s="8"/>
      <c r="AQ179" s="9"/>
      <c r="AR179" s="8"/>
      <c r="AS179" s="8"/>
      <c r="AT179" s="8"/>
      <c r="AU179" s="8"/>
      <c r="AV179" s="8"/>
      <c r="AW179" s="8"/>
      <c r="AX179" s="8"/>
      <c r="AY179" s="8"/>
      <c r="AZ179" s="12"/>
      <c r="BA179" s="8"/>
      <c r="BB179" s="8"/>
      <c r="BC179" s="8"/>
      <c r="BD179" s="8"/>
      <c r="BE179" s="8"/>
      <c r="BF179" s="8"/>
      <c r="BG179" s="8"/>
      <c r="BH179" s="8"/>
      <c r="BI179" s="8"/>
      <c r="BJ179" s="36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192" t="s">
        <v>17</v>
      </c>
      <c r="DZ179" s="192" t="s">
        <v>23</v>
      </c>
      <c r="EA179" s="192" t="s">
        <v>24</v>
      </c>
      <c r="EB179" s="192" t="s">
        <v>25</v>
      </c>
      <c r="EC179" s="192" t="s">
        <v>26</v>
      </c>
      <c r="ED179" s="192" t="s">
        <v>27</v>
      </c>
    </row>
    <row r="180" spans="1:134" ht="15" customHeight="1" thickBot="1" thickTop="1">
      <c r="A180" s="21" t="s">
        <v>16</v>
      </c>
      <c r="B180" s="53" t="s">
        <v>10</v>
      </c>
      <c r="C180" s="136" t="s">
        <v>30</v>
      </c>
      <c r="D180" s="47" t="s">
        <v>15</v>
      </c>
      <c r="E180" s="42" t="s">
        <v>4</v>
      </c>
      <c r="F180" s="47" t="s">
        <v>15</v>
      </c>
      <c r="G180" s="42" t="s">
        <v>4</v>
      </c>
      <c r="H180" s="411" t="s">
        <v>5</v>
      </c>
      <c r="I180" s="412"/>
      <c r="J180" s="413"/>
      <c r="K180" s="67"/>
      <c r="L180" s="20" t="s">
        <v>15</v>
      </c>
      <c r="M180" s="20" t="s">
        <v>0</v>
      </c>
      <c r="N180" s="396">
        <f>L181</f>
        <v>1</v>
      </c>
      <c r="O180" s="397"/>
      <c r="P180" s="398"/>
      <c r="Q180" s="396">
        <f>L182</f>
        <v>2</v>
      </c>
      <c r="R180" s="397"/>
      <c r="S180" s="398"/>
      <c r="T180" s="396">
        <f>L183</f>
        <v>3</v>
      </c>
      <c r="U180" s="397"/>
      <c r="V180" s="398"/>
      <c r="W180" s="396">
        <f>L184</f>
        <v>4</v>
      </c>
      <c r="X180" s="397"/>
      <c r="Y180" s="398"/>
      <c r="Z180" s="396">
        <f>L185</f>
        <v>5</v>
      </c>
      <c r="AA180" s="397"/>
      <c r="AB180" s="398"/>
      <c r="AC180" s="326" t="s">
        <v>21</v>
      </c>
      <c r="AD180" s="365"/>
      <c r="AE180" s="365"/>
      <c r="AF180" s="365"/>
      <c r="AG180" s="365"/>
      <c r="AH180" s="366"/>
      <c r="AI180" s="326" t="s">
        <v>17</v>
      </c>
      <c r="AJ180" s="365"/>
      <c r="AK180" s="366"/>
      <c r="AL180" s="277" t="s">
        <v>18</v>
      </c>
      <c r="AM180" s="18"/>
      <c r="AN180" s="42"/>
      <c r="AO180" s="47" t="str">
        <f aca="true" t="shared" si="27" ref="AO180:AO185">M180</f>
        <v>Grupp 1</v>
      </c>
      <c r="AP180" s="396">
        <f>AN181</f>
        <v>1</v>
      </c>
      <c r="AQ180" s="397"/>
      <c r="AR180" s="398"/>
      <c r="AS180" s="396">
        <f>AN182</f>
        <v>2</v>
      </c>
      <c r="AT180" s="397"/>
      <c r="AU180" s="398"/>
      <c r="AV180" s="396">
        <f>AN183</f>
        <v>3</v>
      </c>
      <c r="AW180" s="397"/>
      <c r="AX180" s="398"/>
      <c r="AY180" s="396">
        <f>AN184</f>
        <v>4</v>
      </c>
      <c r="AZ180" s="397"/>
      <c r="BA180" s="398"/>
      <c r="BB180" s="396">
        <f>AN185</f>
        <v>5</v>
      </c>
      <c r="BC180" s="397"/>
      <c r="BD180" s="398"/>
      <c r="BE180" s="395" t="s">
        <v>21</v>
      </c>
      <c r="BF180" s="388"/>
      <c r="BG180" s="388"/>
      <c r="BH180" s="388"/>
      <c r="BI180" s="388"/>
      <c r="BJ180" s="388"/>
      <c r="BK180" s="389"/>
      <c r="BL180" s="387" t="s">
        <v>17</v>
      </c>
      <c r="BM180" s="388"/>
      <c r="BN180" s="389"/>
      <c r="BO180" s="185" t="s">
        <v>18</v>
      </c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6"/>
      <c r="DZ180" s="192">
        <f>IF(N181="-",0,IF(N181&gt;P181,3,IF(N181=P181,1,0)))</f>
        <v>0</v>
      </c>
      <c r="EA180" s="192">
        <f>IF(Q181="-",0,IF(Q181&gt;S181,3,IF(Q181=S181,1,0)))</f>
        <v>0</v>
      </c>
      <c r="EB180" s="192">
        <f>IF(T181="-",0,IF(T181&gt;V181,3,IF(T181=V181,1,0)))</f>
        <v>0</v>
      </c>
      <c r="EC180" s="192">
        <f>IF(W181="-",0,IF(W181&gt;Y181,3,IF(W181=Y181,1,0)))</f>
        <v>0</v>
      </c>
      <c r="ED180" s="192">
        <f>IF(Z181="-",0,IF(Z181&gt;AB181,3,IF(Z181=AB181,1,0)))</f>
        <v>0</v>
      </c>
    </row>
    <row r="181" spans="1:134" ht="15" customHeight="1" thickBot="1" thickTop="1">
      <c r="A181" s="221">
        <v>0.375</v>
      </c>
      <c r="B181" s="53"/>
      <c r="C181" s="54" t="s">
        <v>6</v>
      </c>
      <c r="D181" s="55">
        <f>L181</f>
        <v>1</v>
      </c>
      <c r="E181" s="56">
        <f>M181</f>
        <v>0</v>
      </c>
      <c r="F181" s="55">
        <f>L182</f>
        <v>2</v>
      </c>
      <c r="G181" s="56">
        <f>M182</f>
        <v>0</v>
      </c>
      <c r="H181" s="168" t="s">
        <v>20</v>
      </c>
      <c r="I181" s="215" t="s">
        <v>20</v>
      </c>
      <c r="J181" s="70" t="s">
        <v>20</v>
      </c>
      <c r="K181" s="46"/>
      <c r="L181" s="20">
        <v>1</v>
      </c>
      <c r="M181" s="28"/>
      <c r="N181" s="170" t="s">
        <v>20</v>
      </c>
      <c r="O181" s="171"/>
      <c r="P181" s="172" t="s">
        <v>20</v>
      </c>
      <c r="Q181" s="94" t="str">
        <f>H181</f>
        <v>-</v>
      </c>
      <c r="R181" s="215" t="s">
        <v>20</v>
      </c>
      <c r="S181" s="93" t="str">
        <f>J181</f>
        <v>-</v>
      </c>
      <c r="T181" s="94" t="str">
        <f>H191</f>
        <v>-</v>
      </c>
      <c r="U181" s="215" t="s">
        <v>20</v>
      </c>
      <c r="V181" s="93" t="str">
        <f>J191</f>
        <v>-</v>
      </c>
      <c r="W181" s="94" t="str">
        <f>H197</f>
        <v>-</v>
      </c>
      <c r="X181" s="228" t="s">
        <v>20</v>
      </c>
      <c r="Y181" s="93" t="str">
        <f>J197</f>
        <v>-</v>
      </c>
      <c r="Z181" s="94" t="str">
        <f>J185</f>
        <v>-</v>
      </c>
      <c r="AA181" s="215" t="s">
        <v>20</v>
      </c>
      <c r="AB181" s="93" t="str">
        <f>H185</f>
        <v>-</v>
      </c>
      <c r="AC181" s="401" t="e">
        <f>SUM(Q181+T181+W181+Z181)</f>
        <v>#VALUE!</v>
      </c>
      <c r="AD181" s="94">
        <f>SUM(Q181,T181,W181,Z181)</f>
        <v>0</v>
      </c>
      <c r="AE181" s="215" t="s">
        <v>20</v>
      </c>
      <c r="AF181" s="93">
        <f>SUM(S181,V181,Y181,AB181)</f>
        <v>0</v>
      </c>
      <c r="AG181" s="406"/>
      <c r="AH181" s="94">
        <f>SUM(AD181-AF181)</f>
        <v>0</v>
      </c>
      <c r="AI181" s="158"/>
      <c r="AJ181" s="159">
        <f>SUM(DZ180:ED180)</f>
        <v>0</v>
      </c>
      <c r="AK181" s="160"/>
      <c r="AL181" s="157"/>
      <c r="AM181" s="18"/>
      <c r="AN181" s="21">
        <f>L181</f>
        <v>1</v>
      </c>
      <c r="AO181" s="27">
        <f t="shared" si="27"/>
        <v>0</v>
      </c>
      <c r="AP181" s="381"/>
      <c r="AQ181" s="382"/>
      <c r="AR181" s="383"/>
      <c r="AS181" s="59"/>
      <c r="AT181" s="21" t="s">
        <v>20</v>
      </c>
      <c r="AU181" s="60"/>
      <c r="AV181" s="59"/>
      <c r="AW181" s="21" t="s">
        <v>20</v>
      </c>
      <c r="AX181" s="60"/>
      <c r="AY181" s="59"/>
      <c r="AZ181" s="21" t="s">
        <v>20</v>
      </c>
      <c r="BA181" s="60"/>
      <c r="BB181" s="59"/>
      <c r="BC181" s="21" t="s">
        <v>20</v>
      </c>
      <c r="BD181" s="60"/>
      <c r="BE181" s="384"/>
      <c r="BF181" s="59"/>
      <c r="BG181" s="21" t="s">
        <v>20</v>
      </c>
      <c r="BH181" s="60"/>
      <c r="BI181" s="384"/>
      <c r="BJ181" s="59"/>
      <c r="BK181" s="384"/>
      <c r="BL181" s="378"/>
      <c r="BM181" s="61"/>
      <c r="BN181" s="390"/>
      <c r="BO181" s="29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6"/>
      <c r="DZ181" s="192">
        <f>IF(N182="-",0,IF(N182&gt;P182,3,IF(N182=P182,1,0)))</f>
        <v>0</v>
      </c>
      <c r="EA181" s="192">
        <f>IF(Q182="-",0,IF(Q182&gt;S182,3,IF(Q182=S182,1,0)))</f>
        <v>0</v>
      </c>
      <c r="EB181" s="192">
        <f>IF(T182="-",0,IF(T182&gt;V182,3,IF(T182=V182,1,0)))</f>
        <v>0</v>
      </c>
      <c r="EC181" s="192">
        <f>IF(W182="-",0,IF(W182&gt;Y182,3,IF(W182=Y182,1,0)))</f>
        <v>0</v>
      </c>
      <c r="ED181" s="192">
        <f>IF(Z182="-",0,IF(Z182&gt;AB182,3,IF(Z182=AB182,1,0)))</f>
        <v>0</v>
      </c>
    </row>
    <row r="182" spans="1:134" ht="15" customHeight="1" thickBot="1" thickTop="1">
      <c r="A182" s="221">
        <v>0.3854166666666667</v>
      </c>
      <c r="B182" s="53"/>
      <c r="C182" s="54" t="s">
        <v>7</v>
      </c>
      <c r="D182" s="55">
        <f>L193</f>
        <v>6</v>
      </c>
      <c r="E182" s="56">
        <f>M193</f>
        <v>0</v>
      </c>
      <c r="F182" s="55">
        <f>L194</f>
        <v>7</v>
      </c>
      <c r="G182" s="56">
        <f>M194</f>
        <v>0</v>
      </c>
      <c r="H182" s="69" t="s">
        <v>20</v>
      </c>
      <c r="I182" s="215" t="s">
        <v>20</v>
      </c>
      <c r="J182" s="70" t="s">
        <v>20</v>
      </c>
      <c r="K182" s="46"/>
      <c r="L182" s="20">
        <v>2</v>
      </c>
      <c r="M182" s="28"/>
      <c r="N182" s="94" t="str">
        <f>J181</f>
        <v>-</v>
      </c>
      <c r="O182" s="215" t="s">
        <v>20</v>
      </c>
      <c r="P182" s="93" t="str">
        <f>H181</f>
        <v>-</v>
      </c>
      <c r="Q182" s="170" t="s">
        <v>20</v>
      </c>
      <c r="R182" s="171"/>
      <c r="S182" s="172" t="s">
        <v>20</v>
      </c>
      <c r="T182" s="94" t="str">
        <f>H187</f>
        <v>-</v>
      </c>
      <c r="U182" s="215" t="s">
        <v>20</v>
      </c>
      <c r="V182" s="93" t="str">
        <f>J187</f>
        <v>-</v>
      </c>
      <c r="W182" s="94" t="str">
        <f>J193</f>
        <v>-</v>
      </c>
      <c r="X182" s="228" t="s">
        <v>20</v>
      </c>
      <c r="Y182" s="93" t="str">
        <f>H193</f>
        <v>-</v>
      </c>
      <c r="Z182" s="94" t="str">
        <f>H199</f>
        <v>-</v>
      </c>
      <c r="AA182" s="215" t="s">
        <v>20</v>
      </c>
      <c r="AB182" s="93" t="str">
        <f>J199</f>
        <v>-</v>
      </c>
      <c r="AC182" s="402" t="e">
        <f>SUM(N182+T182+W182+Z182)</f>
        <v>#VALUE!</v>
      </c>
      <c r="AD182" s="94">
        <f>SUM(N182,T182,W182,Z182)</f>
        <v>0</v>
      </c>
      <c r="AE182" s="215" t="s">
        <v>20</v>
      </c>
      <c r="AF182" s="93">
        <f>SUM(P182,V182,Y182,AB182)</f>
        <v>0</v>
      </c>
      <c r="AG182" s="407"/>
      <c r="AH182" s="94">
        <f>SUM(AD182-AF182)</f>
        <v>0</v>
      </c>
      <c r="AI182" s="161"/>
      <c r="AJ182" s="159">
        <f>SUM(DZ181:ED181)</f>
        <v>0</v>
      </c>
      <c r="AK182" s="162"/>
      <c r="AL182" s="157"/>
      <c r="AM182" s="18"/>
      <c r="AN182" s="21">
        <f>L182</f>
        <v>2</v>
      </c>
      <c r="AO182" s="27">
        <f t="shared" si="27"/>
        <v>0</v>
      </c>
      <c r="AP182" s="59"/>
      <c r="AQ182" s="21" t="s">
        <v>20</v>
      </c>
      <c r="AR182" s="60"/>
      <c r="AS182" s="381"/>
      <c r="AT182" s="382"/>
      <c r="AU182" s="383"/>
      <c r="AV182" s="59"/>
      <c r="AW182" s="21" t="s">
        <v>20</v>
      </c>
      <c r="AX182" s="60"/>
      <c r="AY182" s="59"/>
      <c r="AZ182" s="21" t="s">
        <v>20</v>
      </c>
      <c r="BA182" s="60"/>
      <c r="BB182" s="59"/>
      <c r="BC182" s="21" t="s">
        <v>20</v>
      </c>
      <c r="BD182" s="60"/>
      <c r="BE182" s="385"/>
      <c r="BF182" s="59"/>
      <c r="BG182" s="21" t="s">
        <v>20</v>
      </c>
      <c r="BH182" s="60"/>
      <c r="BI182" s="385"/>
      <c r="BJ182" s="59"/>
      <c r="BK182" s="385"/>
      <c r="BL182" s="379"/>
      <c r="BM182" s="21"/>
      <c r="BN182" s="391"/>
      <c r="BO182" s="29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6"/>
      <c r="DZ182" s="192">
        <f>IF(N183="-",0,IF(N183&gt;P183,3,IF(N183=P183,1,0)))</f>
        <v>0</v>
      </c>
      <c r="EA182" s="192">
        <f>IF(Q183="-",0,IF(Q183&gt;S183,3,IF(Q183=S183,1,0)))</f>
        <v>0</v>
      </c>
      <c r="EB182" s="192">
        <f>IF(T183="-",0,IF(T183&gt;V183,3,IF(T183=V183,1,0)))</f>
        <v>0</v>
      </c>
      <c r="EC182" s="192">
        <f>IF(W183="-",0,IF(W183&gt;Y183,3,IF(W183=Y183,1,0)))</f>
        <v>0</v>
      </c>
      <c r="ED182" s="192">
        <f>IF(Z183="-",0,IF(Z183&gt;AB183,3,IF(Z183=AB183,1,0)))</f>
        <v>0</v>
      </c>
    </row>
    <row r="183" spans="1:134" ht="15" customHeight="1" thickBot="1" thickTop="1">
      <c r="A183" s="221">
        <v>0.3958333333333333</v>
      </c>
      <c r="B183" s="53"/>
      <c r="C183" s="54" t="s">
        <v>6</v>
      </c>
      <c r="D183" s="55">
        <f>L183</f>
        <v>3</v>
      </c>
      <c r="E183" s="56">
        <f>M183</f>
        <v>0</v>
      </c>
      <c r="F183" s="55">
        <f>L184</f>
        <v>4</v>
      </c>
      <c r="G183" s="56">
        <f>M184</f>
        <v>0</v>
      </c>
      <c r="H183" s="69" t="s">
        <v>20</v>
      </c>
      <c r="I183" s="215" t="s">
        <v>20</v>
      </c>
      <c r="J183" s="70" t="s">
        <v>20</v>
      </c>
      <c r="K183" s="46"/>
      <c r="L183" s="20">
        <v>3</v>
      </c>
      <c r="M183" s="28"/>
      <c r="N183" s="94" t="str">
        <f>J191</f>
        <v>-</v>
      </c>
      <c r="O183" s="215" t="s">
        <v>20</v>
      </c>
      <c r="P183" s="93" t="str">
        <f>H191</f>
        <v>-</v>
      </c>
      <c r="Q183" s="94" t="str">
        <f>J187</f>
        <v>-</v>
      </c>
      <c r="R183" s="215" t="s">
        <v>20</v>
      </c>
      <c r="S183" s="93" t="str">
        <f>H187</f>
        <v>-</v>
      </c>
      <c r="T183" s="170" t="s">
        <v>20</v>
      </c>
      <c r="U183" s="171"/>
      <c r="V183" s="172" t="s">
        <v>20</v>
      </c>
      <c r="W183" s="94" t="str">
        <f>H183</f>
        <v>-</v>
      </c>
      <c r="X183" s="228" t="s">
        <v>20</v>
      </c>
      <c r="Y183" s="93" t="str">
        <f>J183</f>
        <v>-</v>
      </c>
      <c r="Z183" s="94" t="str">
        <f>J195</f>
        <v>-</v>
      </c>
      <c r="AA183" s="215" t="s">
        <v>20</v>
      </c>
      <c r="AB183" s="93" t="str">
        <f>H195</f>
        <v>-</v>
      </c>
      <c r="AC183" s="402" t="e">
        <f>SUM(N183+Q183+W183+Z183)</f>
        <v>#VALUE!</v>
      </c>
      <c r="AD183" s="94">
        <f>SUM(N183,Q183,W183,Z183)</f>
        <v>0</v>
      </c>
      <c r="AE183" s="215" t="s">
        <v>20</v>
      </c>
      <c r="AF183" s="93">
        <f>SUM(P183,S183,Y183,AB183)</f>
        <v>0</v>
      </c>
      <c r="AG183" s="407"/>
      <c r="AH183" s="94">
        <f>SUM(AD183-AF183)</f>
        <v>0</v>
      </c>
      <c r="AI183" s="161"/>
      <c r="AJ183" s="159">
        <f>SUM(DZ182:ED182)</f>
        <v>0</v>
      </c>
      <c r="AK183" s="162"/>
      <c r="AL183" s="157"/>
      <c r="AM183" s="18"/>
      <c r="AN183" s="21">
        <f>L183</f>
        <v>3</v>
      </c>
      <c r="AO183" s="27">
        <f t="shared" si="27"/>
        <v>0</v>
      </c>
      <c r="AP183" s="59"/>
      <c r="AQ183" s="21" t="s">
        <v>20</v>
      </c>
      <c r="AR183" s="60"/>
      <c r="AS183" s="59"/>
      <c r="AT183" s="21" t="s">
        <v>20</v>
      </c>
      <c r="AU183" s="60"/>
      <c r="AV183" s="381"/>
      <c r="AW183" s="382"/>
      <c r="AX183" s="383"/>
      <c r="AY183" s="59"/>
      <c r="AZ183" s="21" t="s">
        <v>20</v>
      </c>
      <c r="BA183" s="60"/>
      <c r="BB183" s="59"/>
      <c r="BC183" s="21" t="s">
        <v>20</v>
      </c>
      <c r="BD183" s="60"/>
      <c r="BE183" s="385"/>
      <c r="BF183" s="59"/>
      <c r="BG183" s="21" t="s">
        <v>20</v>
      </c>
      <c r="BH183" s="60"/>
      <c r="BI183" s="385"/>
      <c r="BJ183" s="59"/>
      <c r="BK183" s="385"/>
      <c r="BL183" s="379"/>
      <c r="BM183" s="21"/>
      <c r="BN183" s="391"/>
      <c r="BO183" s="29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6"/>
      <c r="DZ183" s="192">
        <f>IF(N184="-",0,IF(N184&gt;P184,3,IF(N184=P184,1,0)))</f>
        <v>0</v>
      </c>
      <c r="EA183" s="192">
        <f>IF(Q184="-",0,IF(Q184&gt;S184,3,IF(Q184=S184,1,0)))</f>
        <v>0</v>
      </c>
      <c r="EB183" s="192">
        <f>IF(T184="-",0,IF(T184&gt;V184,3,IF(T184=V184,1,0)))</f>
        <v>0</v>
      </c>
      <c r="EC183" s="192">
        <f>IF(W184="-",0,IF(W184&gt;Y184,3,IF(W184=Y184,1,0)))</f>
        <v>0</v>
      </c>
      <c r="ED183" s="192">
        <f>IF(Z184="-",0,IF(Z184&gt;AB184,3,IF(Z184=AB184,1,0)))</f>
        <v>0</v>
      </c>
    </row>
    <row r="184" spans="1:134" ht="15" customHeight="1" thickBot="1" thickTop="1">
      <c r="A184" s="221">
        <v>0.40625</v>
      </c>
      <c r="B184" s="53"/>
      <c r="C184" s="54" t="s">
        <v>7</v>
      </c>
      <c r="D184" s="55">
        <f>L195</f>
        <v>8</v>
      </c>
      <c r="E184" s="56">
        <f>M195</f>
        <v>0</v>
      </c>
      <c r="F184" s="55">
        <f>L196</f>
        <v>9</v>
      </c>
      <c r="G184" s="56">
        <f>M196</f>
        <v>0</v>
      </c>
      <c r="H184" s="69" t="s">
        <v>20</v>
      </c>
      <c r="I184" s="215" t="s">
        <v>20</v>
      </c>
      <c r="J184" s="70" t="s">
        <v>20</v>
      </c>
      <c r="K184" s="46"/>
      <c r="L184" s="20">
        <v>4</v>
      </c>
      <c r="M184" s="28"/>
      <c r="N184" s="94" t="str">
        <f>J197</f>
        <v>-</v>
      </c>
      <c r="O184" s="215" t="s">
        <v>20</v>
      </c>
      <c r="P184" s="93" t="str">
        <f>H197</f>
        <v>-</v>
      </c>
      <c r="Q184" s="94" t="str">
        <f>H193</f>
        <v>-</v>
      </c>
      <c r="R184" s="215" t="s">
        <v>20</v>
      </c>
      <c r="S184" s="93" t="str">
        <f>J193</f>
        <v>-</v>
      </c>
      <c r="T184" s="94" t="str">
        <f>J183</f>
        <v>-</v>
      </c>
      <c r="U184" s="215" t="s">
        <v>20</v>
      </c>
      <c r="V184" s="93" t="str">
        <f>H183</f>
        <v>-</v>
      </c>
      <c r="W184" s="173" t="s">
        <v>20</v>
      </c>
      <c r="X184" s="174"/>
      <c r="Y184" s="175" t="s">
        <v>20</v>
      </c>
      <c r="Z184" s="94" t="str">
        <f>H189</f>
        <v>-</v>
      </c>
      <c r="AA184" s="215" t="s">
        <v>20</v>
      </c>
      <c r="AB184" s="93" t="str">
        <f>J189</f>
        <v>-</v>
      </c>
      <c r="AC184" s="402" t="e">
        <f>SUM(N184+Q184+T184+Z184)</f>
        <v>#VALUE!</v>
      </c>
      <c r="AD184" s="94">
        <f>SUM(N184,Q184,T184,Z184)</f>
        <v>0</v>
      </c>
      <c r="AE184" s="215" t="s">
        <v>20</v>
      </c>
      <c r="AF184" s="93">
        <f>SUM(P184,S184,V184,AB184)</f>
        <v>0</v>
      </c>
      <c r="AG184" s="407"/>
      <c r="AH184" s="94">
        <f>SUM(AD184-AF184)</f>
        <v>0</v>
      </c>
      <c r="AI184" s="161"/>
      <c r="AJ184" s="159">
        <f>SUM(DZ183:ED183)</f>
        <v>0</v>
      </c>
      <c r="AK184" s="162"/>
      <c r="AL184" s="157"/>
      <c r="AM184" s="18"/>
      <c r="AN184" s="21">
        <f>L184</f>
        <v>4</v>
      </c>
      <c r="AO184" s="27">
        <f t="shared" si="27"/>
        <v>0</v>
      </c>
      <c r="AP184" s="59"/>
      <c r="AQ184" s="21" t="s">
        <v>20</v>
      </c>
      <c r="AR184" s="60"/>
      <c r="AS184" s="59"/>
      <c r="AT184" s="21" t="s">
        <v>20</v>
      </c>
      <c r="AU184" s="60"/>
      <c r="AV184" s="59"/>
      <c r="AW184" s="21" t="s">
        <v>20</v>
      </c>
      <c r="AX184" s="60"/>
      <c r="AY184" s="381"/>
      <c r="AZ184" s="382"/>
      <c r="BA184" s="383"/>
      <c r="BB184" s="59"/>
      <c r="BC184" s="21" t="s">
        <v>20</v>
      </c>
      <c r="BD184" s="60"/>
      <c r="BE184" s="385"/>
      <c r="BF184" s="59"/>
      <c r="BG184" s="21" t="s">
        <v>20</v>
      </c>
      <c r="BH184" s="60"/>
      <c r="BI184" s="385"/>
      <c r="BJ184" s="59"/>
      <c r="BK184" s="385"/>
      <c r="BL184" s="379"/>
      <c r="BM184" s="21"/>
      <c r="BN184" s="391"/>
      <c r="BO184" s="29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6"/>
      <c r="DZ184" s="192">
        <f>IF(N185="-",0,IF(N185&gt;P185,3,IF(N185=P185,1,0)))</f>
        <v>0</v>
      </c>
      <c r="EA184" s="192">
        <f>IF(Q185="-",0,IF(Q185&gt;S185,3,IF(Q185=S185,1,0)))</f>
        <v>0</v>
      </c>
      <c r="EB184" s="192">
        <f>IF(T185="-",0,IF(T185&gt;V185,3,IF(T185=V185,1,0)))</f>
        <v>0</v>
      </c>
      <c r="EC184" s="192">
        <f>IF(W185="-",0,IF(W185&gt;Y185,3,IF(W185=Y185,1,0)))</f>
        <v>0</v>
      </c>
      <c r="ED184" s="192">
        <f>IF(Z185="-",0,IF(Z185&gt;AB185,3,IF(Z185=AB185,1,0)))</f>
        <v>0</v>
      </c>
    </row>
    <row r="185" spans="1:134" ht="15" customHeight="1" thickBot="1" thickTop="1">
      <c r="A185" s="221">
        <v>0.4166666666666667</v>
      </c>
      <c r="B185" s="53"/>
      <c r="C185" s="54" t="s">
        <v>6</v>
      </c>
      <c r="D185" s="55">
        <f>L185</f>
        <v>5</v>
      </c>
      <c r="E185" s="56">
        <f>M185</f>
        <v>0</v>
      </c>
      <c r="F185" s="55">
        <f>L181</f>
        <v>1</v>
      </c>
      <c r="G185" s="56">
        <f>M181</f>
        <v>0</v>
      </c>
      <c r="H185" s="69" t="s">
        <v>20</v>
      </c>
      <c r="I185" s="215" t="s">
        <v>20</v>
      </c>
      <c r="J185" s="70" t="s">
        <v>20</v>
      </c>
      <c r="K185" s="46"/>
      <c r="L185" s="21">
        <v>5</v>
      </c>
      <c r="M185" s="28"/>
      <c r="N185" s="94" t="str">
        <f>H185</f>
        <v>-</v>
      </c>
      <c r="O185" s="215" t="s">
        <v>20</v>
      </c>
      <c r="P185" s="93" t="str">
        <f>J185</f>
        <v>-</v>
      </c>
      <c r="Q185" s="94" t="str">
        <f>J199</f>
        <v>-</v>
      </c>
      <c r="R185" s="215" t="s">
        <v>20</v>
      </c>
      <c r="S185" s="93" t="str">
        <f>H199</f>
        <v>-</v>
      </c>
      <c r="T185" s="94" t="str">
        <f>H195</f>
        <v>-</v>
      </c>
      <c r="U185" s="215" t="s">
        <v>20</v>
      </c>
      <c r="V185" s="93" t="str">
        <f>J195</f>
        <v>-</v>
      </c>
      <c r="W185" s="94" t="str">
        <f>J189</f>
        <v>-</v>
      </c>
      <c r="X185" s="228" t="s">
        <v>20</v>
      </c>
      <c r="Y185" s="93" t="str">
        <f>H189</f>
        <v>-</v>
      </c>
      <c r="Z185" s="170" t="s">
        <v>20</v>
      </c>
      <c r="AA185" s="171"/>
      <c r="AB185" s="172" t="s">
        <v>20</v>
      </c>
      <c r="AC185" s="403" t="e">
        <f>SUM(N185+Q185+T185+W185)</f>
        <v>#VALUE!</v>
      </c>
      <c r="AD185" s="94">
        <f>SUM(N185,Q185,T185,W185)</f>
        <v>0</v>
      </c>
      <c r="AE185" s="215" t="s">
        <v>20</v>
      </c>
      <c r="AF185" s="93">
        <f>SUM(P185,S185,V185,Y185)</f>
        <v>0</v>
      </c>
      <c r="AG185" s="408"/>
      <c r="AH185" s="94">
        <f>SUM(AD185-AF185)</f>
        <v>0</v>
      </c>
      <c r="AI185" s="163"/>
      <c r="AJ185" s="159">
        <f>SUM(DZ184:ED184)</f>
        <v>0</v>
      </c>
      <c r="AK185" s="164"/>
      <c r="AL185" s="157"/>
      <c r="AM185" s="18"/>
      <c r="AN185" s="21">
        <f>L185</f>
        <v>5</v>
      </c>
      <c r="AO185" s="27">
        <f t="shared" si="27"/>
        <v>0</v>
      </c>
      <c r="AP185" s="59"/>
      <c r="AQ185" s="21" t="s">
        <v>20</v>
      </c>
      <c r="AR185" s="60"/>
      <c r="AS185" s="59"/>
      <c r="AT185" s="21" t="s">
        <v>20</v>
      </c>
      <c r="AU185" s="60"/>
      <c r="AV185" s="59"/>
      <c r="AW185" s="21" t="s">
        <v>20</v>
      </c>
      <c r="AX185" s="60"/>
      <c r="AY185" s="59"/>
      <c r="AZ185" s="21" t="s">
        <v>20</v>
      </c>
      <c r="BA185" s="60"/>
      <c r="BB185" s="381"/>
      <c r="BC185" s="382"/>
      <c r="BD185" s="383"/>
      <c r="BE185" s="386"/>
      <c r="BF185" s="59"/>
      <c r="BG185" s="21" t="s">
        <v>20</v>
      </c>
      <c r="BH185" s="60"/>
      <c r="BI185" s="386"/>
      <c r="BJ185" s="59"/>
      <c r="BK185" s="386"/>
      <c r="BL185" s="380"/>
      <c r="BM185" s="21"/>
      <c r="BN185" s="392"/>
      <c r="BO185" s="29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91"/>
      <c r="DZ185" s="191"/>
      <c r="EA185" s="191"/>
      <c r="EB185" s="192"/>
      <c r="EC185" s="192"/>
      <c r="ED185" s="192"/>
    </row>
    <row r="186" spans="1:134" ht="15" customHeight="1" thickBot="1" thickTop="1">
      <c r="A186" s="221">
        <v>0.4270833333333333</v>
      </c>
      <c r="B186" s="53"/>
      <c r="C186" s="54" t="s">
        <v>7</v>
      </c>
      <c r="D186" s="55">
        <f>L197</f>
        <v>10</v>
      </c>
      <c r="E186" s="56">
        <f>M197</f>
        <v>0</v>
      </c>
      <c r="F186" s="55">
        <f>L193</f>
        <v>6</v>
      </c>
      <c r="G186" s="56">
        <f>M193</f>
        <v>0</v>
      </c>
      <c r="H186" s="69" t="s">
        <v>20</v>
      </c>
      <c r="I186" s="215" t="s">
        <v>20</v>
      </c>
      <c r="J186" s="70" t="s">
        <v>20</v>
      </c>
      <c r="K186" s="46"/>
      <c r="L186" s="18"/>
      <c r="M186" s="30"/>
      <c r="N186" s="165"/>
      <c r="O186" s="24"/>
      <c r="P186" s="31"/>
      <c r="Q186" s="165"/>
      <c r="R186" s="30"/>
      <c r="S186" s="31"/>
      <c r="T186" s="165"/>
      <c r="U186" s="30"/>
      <c r="V186" s="31"/>
      <c r="W186" s="165"/>
      <c r="X186" s="30"/>
      <c r="Y186" s="32"/>
      <c r="Z186" s="68"/>
      <c r="AA186" s="18"/>
      <c r="AB186" s="32"/>
      <c r="AC186" s="18"/>
      <c r="AD186" s="18"/>
      <c r="AE186" s="18"/>
      <c r="AF186" s="32"/>
      <c r="AG186" s="18"/>
      <c r="AH186" s="6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91"/>
      <c r="DZ186" s="191"/>
      <c r="EA186" s="191"/>
      <c r="EB186" s="191"/>
      <c r="EC186" s="191"/>
      <c r="ED186" s="191"/>
    </row>
    <row r="187" spans="1:134" ht="15" customHeight="1" thickBot="1" thickTop="1">
      <c r="A187" s="221">
        <v>0.4375</v>
      </c>
      <c r="B187" s="53"/>
      <c r="C187" s="54" t="s">
        <v>6</v>
      </c>
      <c r="D187" s="55">
        <f>L182</f>
        <v>2</v>
      </c>
      <c r="E187" s="56">
        <f>M182</f>
        <v>0</v>
      </c>
      <c r="F187" s="55">
        <f>L183</f>
        <v>3</v>
      </c>
      <c r="G187" s="56">
        <f>M183</f>
        <v>0</v>
      </c>
      <c r="H187" s="69" t="s">
        <v>20</v>
      </c>
      <c r="I187" s="215" t="s">
        <v>20</v>
      </c>
      <c r="J187" s="70" t="s">
        <v>20</v>
      </c>
      <c r="K187" s="46"/>
      <c r="L187" s="24"/>
      <c r="M187" s="18"/>
      <c r="N187" s="68"/>
      <c r="O187" s="15"/>
      <c r="P187" s="32"/>
      <c r="Q187" s="68"/>
      <c r="R187" s="18"/>
      <c r="S187" s="32"/>
      <c r="T187" s="68"/>
      <c r="U187" s="18"/>
      <c r="V187" s="32"/>
      <c r="W187" s="68"/>
      <c r="X187" s="18"/>
      <c r="Y187" s="32"/>
      <c r="Z187" s="68"/>
      <c r="AA187" s="18"/>
      <c r="AB187" s="32"/>
      <c r="AC187" s="18"/>
      <c r="AD187" s="18"/>
      <c r="AE187" s="18"/>
      <c r="AF187" s="32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91"/>
      <c r="DZ187" s="191"/>
      <c r="EA187" s="191"/>
      <c r="EB187" s="191"/>
      <c r="EC187" s="191"/>
      <c r="ED187" s="191"/>
    </row>
    <row r="188" spans="1:134" ht="15" customHeight="1" thickBot="1" thickTop="1">
      <c r="A188" s="221">
        <v>0.4479166666666667</v>
      </c>
      <c r="B188" s="53"/>
      <c r="C188" s="54" t="s">
        <v>7</v>
      </c>
      <c r="D188" s="55">
        <f>L194</f>
        <v>7</v>
      </c>
      <c r="E188" s="56">
        <f>M194</f>
        <v>0</v>
      </c>
      <c r="F188" s="55">
        <f>L195</f>
        <v>8</v>
      </c>
      <c r="G188" s="56">
        <f>M195</f>
        <v>0</v>
      </c>
      <c r="H188" s="69" t="s">
        <v>20</v>
      </c>
      <c r="I188" s="215" t="s">
        <v>20</v>
      </c>
      <c r="J188" s="70" t="s">
        <v>20</v>
      </c>
      <c r="K188" s="46"/>
      <c r="L188" s="18"/>
      <c r="M188" s="18"/>
      <c r="N188" s="68"/>
      <c r="O188" s="15"/>
      <c r="P188" s="32"/>
      <c r="Q188" s="68"/>
      <c r="R188" s="18"/>
      <c r="S188" s="32"/>
      <c r="T188" s="68"/>
      <c r="U188" s="18"/>
      <c r="V188" s="32"/>
      <c r="W188" s="68"/>
      <c r="X188" s="18"/>
      <c r="Y188" s="32"/>
      <c r="Z188" s="68"/>
      <c r="AA188" s="18"/>
      <c r="AB188" s="32"/>
      <c r="AC188" s="18"/>
      <c r="AD188" s="18"/>
      <c r="AE188" s="18"/>
      <c r="AF188" s="32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91"/>
      <c r="DZ188" s="191"/>
      <c r="EA188" s="191"/>
      <c r="EB188" s="191"/>
      <c r="EC188" s="191"/>
      <c r="ED188" s="191"/>
    </row>
    <row r="189" spans="1:134" ht="15" customHeight="1" thickBot="1" thickTop="1">
      <c r="A189" s="221">
        <v>0.4583333333333333</v>
      </c>
      <c r="B189" s="53"/>
      <c r="C189" s="54" t="s">
        <v>6</v>
      </c>
      <c r="D189" s="55">
        <f>L184</f>
        <v>4</v>
      </c>
      <c r="E189" s="56">
        <f>M184</f>
        <v>0</v>
      </c>
      <c r="F189" s="55">
        <f>L185</f>
        <v>5</v>
      </c>
      <c r="G189" s="56">
        <f>M185</f>
        <v>0</v>
      </c>
      <c r="H189" s="69" t="s">
        <v>20</v>
      </c>
      <c r="I189" s="215" t="s">
        <v>20</v>
      </c>
      <c r="J189" s="70" t="s">
        <v>20</v>
      </c>
      <c r="K189" s="46"/>
      <c r="L189" s="18"/>
      <c r="M189" s="18"/>
      <c r="N189" s="68"/>
      <c r="O189" s="15"/>
      <c r="P189" s="32"/>
      <c r="Q189" s="68"/>
      <c r="R189" s="18"/>
      <c r="S189" s="32"/>
      <c r="T189" s="68"/>
      <c r="U189" s="18"/>
      <c r="V189" s="32"/>
      <c r="W189" s="68"/>
      <c r="X189" s="18"/>
      <c r="Y189" s="32"/>
      <c r="Z189" s="68"/>
      <c r="AA189" s="18"/>
      <c r="AB189" s="32"/>
      <c r="AC189" s="18"/>
      <c r="AD189" s="18"/>
      <c r="AE189" s="18"/>
      <c r="AF189" s="32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91"/>
      <c r="DZ189" s="191"/>
      <c r="EA189" s="191"/>
      <c r="EB189" s="191"/>
      <c r="EC189" s="191"/>
      <c r="ED189" s="191"/>
    </row>
    <row r="190" spans="1:134" ht="15" customHeight="1" thickBot="1" thickTop="1">
      <c r="A190" s="221">
        <v>0.46875</v>
      </c>
      <c r="B190" s="53"/>
      <c r="C190" s="54" t="s">
        <v>7</v>
      </c>
      <c r="D190" s="55">
        <f>L196</f>
        <v>9</v>
      </c>
      <c r="E190" s="56">
        <f>M196</f>
        <v>0</v>
      </c>
      <c r="F190" s="55">
        <f>L197</f>
        <v>10</v>
      </c>
      <c r="G190" s="56">
        <f>M197</f>
        <v>0</v>
      </c>
      <c r="H190" s="69" t="s">
        <v>20</v>
      </c>
      <c r="I190" s="215" t="s">
        <v>20</v>
      </c>
      <c r="J190" s="70" t="s">
        <v>20</v>
      </c>
      <c r="K190" s="46"/>
      <c r="L190" s="18"/>
      <c r="M190" s="18"/>
      <c r="N190" s="68"/>
      <c r="O190" s="15"/>
      <c r="P190" s="32"/>
      <c r="Q190" s="68"/>
      <c r="R190" s="18"/>
      <c r="S190" s="32"/>
      <c r="T190" s="68"/>
      <c r="U190" s="18"/>
      <c r="V190" s="32"/>
      <c r="W190" s="68"/>
      <c r="X190" s="18"/>
      <c r="Y190" s="32"/>
      <c r="Z190" s="68"/>
      <c r="AA190" s="18"/>
      <c r="AB190" s="32"/>
      <c r="AC190" s="18"/>
      <c r="AD190" s="18"/>
      <c r="AE190" s="18"/>
      <c r="AF190" s="32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91"/>
      <c r="DZ190" s="191"/>
      <c r="EA190" s="191"/>
      <c r="EB190" s="191"/>
      <c r="EC190" s="191"/>
      <c r="ED190" s="191"/>
    </row>
    <row r="191" spans="1:134" ht="15" customHeight="1" thickBot="1" thickTop="1">
      <c r="A191" s="221">
        <v>0.4791666666666667</v>
      </c>
      <c r="B191" s="53"/>
      <c r="C191" s="54" t="s">
        <v>6</v>
      </c>
      <c r="D191" s="55">
        <f>L181</f>
        <v>1</v>
      </c>
      <c r="E191" s="56">
        <f>M181</f>
        <v>0</v>
      </c>
      <c r="F191" s="55">
        <f>L183</f>
        <v>3</v>
      </c>
      <c r="G191" s="56">
        <f>M183</f>
        <v>0</v>
      </c>
      <c r="H191" s="69" t="s">
        <v>20</v>
      </c>
      <c r="I191" s="215" t="s">
        <v>20</v>
      </c>
      <c r="J191" s="70" t="s">
        <v>20</v>
      </c>
      <c r="K191" s="46"/>
      <c r="L191" s="18"/>
      <c r="M191" s="18"/>
      <c r="N191" s="68"/>
      <c r="O191" s="15"/>
      <c r="P191" s="32"/>
      <c r="Q191" s="68"/>
      <c r="R191" s="18"/>
      <c r="S191" s="32"/>
      <c r="T191" s="68"/>
      <c r="U191" s="18"/>
      <c r="V191" s="32"/>
      <c r="W191" s="68"/>
      <c r="X191" s="18"/>
      <c r="Y191" s="32"/>
      <c r="Z191" s="68"/>
      <c r="AA191" s="18"/>
      <c r="AB191" s="32"/>
      <c r="AC191" s="18"/>
      <c r="AD191" s="18"/>
      <c r="AE191" s="18"/>
      <c r="AF191" s="32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92" t="s">
        <v>17</v>
      </c>
      <c r="DZ191" s="192" t="s">
        <v>23</v>
      </c>
      <c r="EA191" s="192" t="s">
        <v>24</v>
      </c>
      <c r="EB191" s="192" t="s">
        <v>25</v>
      </c>
      <c r="EC191" s="192" t="s">
        <v>26</v>
      </c>
      <c r="ED191" s="192" t="s">
        <v>27</v>
      </c>
    </row>
    <row r="192" spans="1:134" ht="15" customHeight="1" thickBot="1" thickTop="1">
      <c r="A192" s="221">
        <v>0.4895833333333333</v>
      </c>
      <c r="B192" s="53"/>
      <c r="C192" s="54" t="s">
        <v>7</v>
      </c>
      <c r="D192" s="55">
        <f>L193</f>
        <v>6</v>
      </c>
      <c r="E192" s="56">
        <f>M193</f>
        <v>0</v>
      </c>
      <c r="F192" s="55">
        <f>L195</f>
        <v>8</v>
      </c>
      <c r="G192" s="56">
        <f>M195</f>
        <v>0</v>
      </c>
      <c r="H192" s="69" t="s">
        <v>20</v>
      </c>
      <c r="I192" s="215" t="s">
        <v>20</v>
      </c>
      <c r="J192" s="70" t="s">
        <v>20</v>
      </c>
      <c r="K192" s="46"/>
      <c r="L192" s="20" t="s">
        <v>15</v>
      </c>
      <c r="M192" s="20" t="s">
        <v>1</v>
      </c>
      <c r="N192" s="361">
        <f>L193</f>
        <v>6</v>
      </c>
      <c r="O192" s="362"/>
      <c r="P192" s="362"/>
      <c r="Q192" s="361">
        <f>L194</f>
        <v>7</v>
      </c>
      <c r="R192" s="362"/>
      <c r="S192" s="362"/>
      <c r="T192" s="361">
        <f>L195</f>
        <v>8</v>
      </c>
      <c r="U192" s="362"/>
      <c r="V192" s="362"/>
      <c r="W192" s="361">
        <f>L196</f>
        <v>9</v>
      </c>
      <c r="X192" s="362"/>
      <c r="Y192" s="362"/>
      <c r="Z192" s="361">
        <f>L197</f>
        <v>10</v>
      </c>
      <c r="AA192" s="362"/>
      <c r="AB192" s="362"/>
      <c r="AC192" s="326" t="s">
        <v>21</v>
      </c>
      <c r="AD192" s="365"/>
      <c r="AE192" s="365"/>
      <c r="AF192" s="365"/>
      <c r="AG192" s="365"/>
      <c r="AH192" s="366"/>
      <c r="AI192" s="326" t="s">
        <v>17</v>
      </c>
      <c r="AJ192" s="365"/>
      <c r="AK192" s="366"/>
      <c r="AL192" s="277" t="s">
        <v>18</v>
      </c>
      <c r="AM192" s="18"/>
      <c r="AN192" s="42"/>
      <c r="AO192" s="42" t="str">
        <f aca="true" t="shared" si="28" ref="AO192:AO197">M192</f>
        <v>Grupp 2</v>
      </c>
      <c r="AP192" s="381">
        <f>AN193</f>
        <v>6</v>
      </c>
      <c r="AQ192" s="393"/>
      <c r="AR192" s="394"/>
      <c r="AS192" s="381">
        <f>AN194</f>
        <v>7</v>
      </c>
      <c r="AT192" s="393"/>
      <c r="AU192" s="394"/>
      <c r="AV192" s="381">
        <f>AN195</f>
        <v>8</v>
      </c>
      <c r="AW192" s="393"/>
      <c r="AX192" s="394"/>
      <c r="AY192" s="381">
        <f>AN196</f>
        <v>9</v>
      </c>
      <c r="AZ192" s="393"/>
      <c r="BA192" s="394"/>
      <c r="BB192" s="381">
        <f>AN197</f>
        <v>10</v>
      </c>
      <c r="BC192" s="393"/>
      <c r="BD192" s="394"/>
      <c r="BE192" s="395" t="s">
        <v>21</v>
      </c>
      <c r="BF192" s="388"/>
      <c r="BG192" s="388"/>
      <c r="BH192" s="388"/>
      <c r="BI192" s="388"/>
      <c r="BJ192" s="388"/>
      <c r="BK192" s="389"/>
      <c r="BL192" s="387" t="s">
        <v>17</v>
      </c>
      <c r="BM192" s="388"/>
      <c r="BN192" s="389"/>
      <c r="BO192" s="185" t="s">
        <v>18</v>
      </c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91"/>
      <c r="DZ192" s="192">
        <f>IF(N193="-",0,IF(N193&gt;P193,3,IF(N193=P193,1,0)))</f>
        <v>0</v>
      </c>
      <c r="EA192" s="192">
        <f>IF(Q193="-",0,IF(Q193&gt;S193,3,IF(Q193=S193,1,0)))</f>
        <v>0</v>
      </c>
      <c r="EB192" s="192">
        <f>IF(T193="-",0,IF(T193&gt;V193,3,IF(T193=V193,1,0)))</f>
        <v>0</v>
      </c>
      <c r="EC192" s="192">
        <f>IF(W193="-",0,IF(W193&gt;Y193,3,IF(W193=Y193,1,0)))</f>
        <v>0</v>
      </c>
      <c r="ED192" s="192">
        <f>IF(Z193="-",0,IF(Z193&gt;AB193,3,IF(Z193=AB193,1,0)))</f>
        <v>0</v>
      </c>
    </row>
    <row r="193" spans="1:134" ht="15" customHeight="1" thickBot="1" thickTop="1">
      <c r="A193" s="221">
        <v>0.5</v>
      </c>
      <c r="B193" s="53"/>
      <c r="C193" s="54" t="s">
        <v>6</v>
      </c>
      <c r="D193" s="55">
        <f>L184</f>
        <v>4</v>
      </c>
      <c r="E193" s="56">
        <f>M184</f>
        <v>0</v>
      </c>
      <c r="F193" s="55">
        <f>L182</f>
        <v>2</v>
      </c>
      <c r="G193" s="56">
        <f>M182</f>
        <v>0</v>
      </c>
      <c r="H193" s="69" t="s">
        <v>20</v>
      </c>
      <c r="I193" s="215" t="s">
        <v>20</v>
      </c>
      <c r="J193" s="70" t="s">
        <v>20</v>
      </c>
      <c r="K193" s="46"/>
      <c r="L193" s="20">
        <v>6</v>
      </c>
      <c r="M193" s="28"/>
      <c r="N193" s="170" t="s">
        <v>20</v>
      </c>
      <c r="O193" s="176"/>
      <c r="P193" s="177" t="s">
        <v>20</v>
      </c>
      <c r="Q193" s="94" t="str">
        <f>H182</f>
        <v>-</v>
      </c>
      <c r="R193" s="215" t="s">
        <v>20</v>
      </c>
      <c r="S193" s="93" t="str">
        <f>J182</f>
        <v>-</v>
      </c>
      <c r="T193" s="94" t="str">
        <f>H192</f>
        <v>-</v>
      </c>
      <c r="U193" s="215" t="s">
        <v>20</v>
      </c>
      <c r="V193" s="93" t="str">
        <f>J192</f>
        <v>-</v>
      </c>
      <c r="W193" s="94" t="str">
        <f>H198</f>
        <v>-</v>
      </c>
      <c r="X193" s="215" t="s">
        <v>20</v>
      </c>
      <c r="Y193" s="93" t="str">
        <f>J198</f>
        <v>-</v>
      </c>
      <c r="Z193" s="94" t="str">
        <f>J186</f>
        <v>-</v>
      </c>
      <c r="AA193" s="215" t="s">
        <v>20</v>
      </c>
      <c r="AB193" s="93" t="str">
        <f>H186</f>
        <v>-</v>
      </c>
      <c r="AC193" s="401" t="e">
        <f>SUM(Q193+T193+W193+Z193)</f>
        <v>#VALUE!</v>
      </c>
      <c r="AD193" s="94">
        <f>SUM(Q193,T193,W193,Z193)</f>
        <v>0</v>
      </c>
      <c r="AE193" s="215" t="s">
        <v>20</v>
      </c>
      <c r="AF193" s="93">
        <f>SUM(S193,V193,Y193,AB193)</f>
        <v>0</v>
      </c>
      <c r="AG193" s="401" t="e">
        <f>SUM(U193+X193+AA193+AD193)</f>
        <v>#VALUE!</v>
      </c>
      <c r="AH193" s="94">
        <f>SUM(AD193-AF193)</f>
        <v>0</v>
      </c>
      <c r="AI193" s="401" t="e">
        <f>SUM(W193+Z193+AC193+AF193)</f>
        <v>#VALUE!</v>
      </c>
      <c r="AJ193" s="55">
        <f>SUM(DZ192:ED192)</f>
        <v>0</v>
      </c>
      <c r="AK193" s="401" t="e">
        <f>SUM(Y193+AB193+AE193+AH193)</f>
        <v>#VALUE!</v>
      </c>
      <c r="AL193" s="62"/>
      <c r="AM193" s="18"/>
      <c r="AN193" s="21">
        <f>L193</f>
        <v>6</v>
      </c>
      <c r="AO193" s="27">
        <f t="shared" si="28"/>
        <v>0</v>
      </c>
      <c r="AP193" s="73"/>
      <c r="AQ193" s="74"/>
      <c r="AR193" s="75"/>
      <c r="AS193" s="59"/>
      <c r="AT193" s="21" t="s">
        <v>20</v>
      </c>
      <c r="AU193" s="60"/>
      <c r="AV193" s="59"/>
      <c r="AW193" s="21" t="s">
        <v>20</v>
      </c>
      <c r="AX193" s="60"/>
      <c r="AY193" s="59"/>
      <c r="AZ193" s="21" t="s">
        <v>20</v>
      </c>
      <c r="BA193" s="60"/>
      <c r="BB193" s="59"/>
      <c r="BC193" s="21" t="s">
        <v>20</v>
      </c>
      <c r="BD193" s="60"/>
      <c r="BE193" s="76"/>
      <c r="BF193" s="59"/>
      <c r="BG193" s="21" t="s">
        <v>20</v>
      </c>
      <c r="BH193" s="60"/>
      <c r="BI193" s="76"/>
      <c r="BJ193" s="59"/>
      <c r="BK193" s="76"/>
      <c r="BL193" s="378"/>
      <c r="BM193" s="61"/>
      <c r="BN193" s="390"/>
      <c r="BO193" s="29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91"/>
      <c r="DZ193" s="192">
        <f>IF(N194="-",0,IF(N194&gt;P194,3,IF(N194=P194,1,0)))</f>
        <v>0</v>
      </c>
      <c r="EA193" s="192">
        <f>IF(Q194="-",0,IF(Q194&gt;S194,3,IF(Q194=S194,1,0)))</f>
        <v>0</v>
      </c>
      <c r="EB193" s="192">
        <f>IF(T194="-",0,IF(T194&gt;V194,3,IF(T194=V194,1,0)))</f>
        <v>0</v>
      </c>
      <c r="EC193" s="192">
        <f>IF(W194="-",0,IF(W194&gt;Y194,3,IF(W194=Y194,1,0)))</f>
        <v>0</v>
      </c>
      <c r="ED193" s="192">
        <f>IF(Z194="-",0,IF(Z194&gt;AB194,3,IF(Z194=AB194,1,0)))</f>
        <v>0</v>
      </c>
    </row>
    <row r="194" spans="1:134" ht="15" customHeight="1" thickBot="1" thickTop="1">
      <c r="A194" s="221">
        <v>0.5104166666666666</v>
      </c>
      <c r="B194" s="53"/>
      <c r="C194" s="54" t="s">
        <v>7</v>
      </c>
      <c r="D194" s="55">
        <f>L194</f>
        <v>7</v>
      </c>
      <c r="E194" s="56">
        <f>M194</f>
        <v>0</v>
      </c>
      <c r="F194" s="55">
        <f>L196</f>
        <v>9</v>
      </c>
      <c r="G194" s="56">
        <f>M196</f>
        <v>0</v>
      </c>
      <c r="H194" s="69" t="s">
        <v>20</v>
      </c>
      <c r="I194" s="215" t="s">
        <v>20</v>
      </c>
      <c r="J194" s="70" t="s">
        <v>20</v>
      </c>
      <c r="K194" s="46"/>
      <c r="L194" s="20">
        <v>7</v>
      </c>
      <c r="M194" s="28"/>
      <c r="N194" s="94" t="str">
        <f>J182</f>
        <v>-</v>
      </c>
      <c r="O194" s="215" t="s">
        <v>20</v>
      </c>
      <c r="P194" s="93" t="str">
        <f>H182</f>
        <v>-</v>
      </c>
      <c r="Q194" s="170" t="s">
        <v>20</v>
      </c>
      <c r="R194" s="171"/>
      <c r="S194" s="177" t="s">
        <v>20</v>
      </c>
      <c r="T194" s="94" t="str">
        <f>H188</f>
        <v>-</v>
      </c>
      <c r="U194" s="215" t="s">
        <v>20</v>
      </c>
      <c r="V194" s="93" t="str">
        <f>J188</f>
        <v>-</v>
      </c>
      <c r="W194" s="94" t="str">
        <f>H194</f>
        <v>-</v>
      </c>
      <c r="X194" s="215" t="s">
        <v>20</v>
      </c>
      <c r="Y194" s="93" t="str">
        <f>J194</f>
        <v>-</v>
      </c>
      <c r="Z194" s="94" t="str">
        <f>H200</f>
        <v>-</v>
      </c>
      <c r="AA194" s="215" t="s">
        <v>20</v>
      </c>
      <c r="AB194" s="93" t="str">
        <f>J200</f>
        <v>-</v>
      </c>
      <c r="AC194" s="402" t="e">
        <f>SUM(N194+T194+W194+Z194)</f>
        <v>#VALUE!</v>
      </c>
      <c r="AD194" s="94">
        <f>SUM(N194,T194,W194,Z194)</f>
        <v>0</v>
      </c>
      <c r="AE194" s="215" t="s">
        <v>20</v>
      </c>
      <c r="AF194" s="93">
        <f>SUM(P194,V194,Y194,AB194)</f>
        <v>0</v>
      </c>
      <c r="AG194" s="402" t="e">
        <f>SUM(R194+X194+AA194+AD194)</f>
        <v>#VALUE!</v>
      </c>
      <c r="AH194" s="94">
        <f>AD194-AF194</f>
        <v>0</v>
      </c>
      <c r="AI194" s="402" t="e">
        <f>SUM(T194+Z194+AC194+AF194)</f>
        <v>#VALUE!</v>
      </c>
      <c r="AJ194" s="55">
        <f>SUM(DZ193:ED193)</f>
        <v>0</v>
      </c>
      <c r="AK194" s="402" t="e">
        <f>SUM(V194+AB194+AE194+AH194)</f>
        <v>#VALUE!</v>
      </c>
      <c r="AL194" s="62"/>
      <c r="AM194" s="18"/>
      <c r="AN194" s="21">
        <f>L194</f>
        <v>7</v>
      </c>
      <c r="AO194" s="27">
        <f t="shared" si="28"/>
        <v>0</v>
      </c>
      <c r="AP194" s="59"/>
      <c r="AQ194" s="21" t="s">
        <v>20</v>
      </c>
      <c r="AR194" s="60"/>
      <c r="AS194" s="73"/>
      <c r="AT194" s="74"/>
      <c r="AU194" s="75"/>
      <c r="AV194" s="59"/>
      <c r="AW194" s="21" t="s">
        <v>20</v>
      </c>
      <c r="AX194" s="60"/>
      <c r="AY194" s="59"/>
      <c r="AZ194" s="21" t="s">
        <v>20</v>
      </c>
      <c r="BA194" s="60"/>
      <c r="BB194" s="59"/>
      <c r="BC194" s="21" t="s">
        <v>20</v>
      </c>
      <c r="BD194" s="60"/>
      <c r="BE194" s="77"/>
      <c r="BF194" s="59"/>
      <c r="BG194" s="21" t="s">
        <v>20</v>
      </c>
      <c r="BH194" s="60"/>
      <c r="BI194" s="77"/>
      <c r="BJ194" s="59"/>
      <c r="BK194" s="77"/>
      <c r="BL194" s="379"/>
      <c r="BM194" s="21"/>
      <c r="BN194" s="391"/>
      <c r="BO194" s="29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91"/>
      <c r="DZ194" s="192">
        <f>IF(N195="-",0,IF(N195&gt;P195,3,IF(N195=P195,1,0)))</f>
        <v>0</v>
      </c>
      <c r="EA194" s="192">
        <f>IF(Q195="-",0,IF(Q195&gt;S195,3,IF(Q195=S195,1,0)))</f>
        <v>0</v>
      </c>
      <c r="EB194" s="192">
        <f>IF(T195="-",0,IF(T195&gt;V195,3,IF(T195=V195,1,0)))</f>
        <v>0</v>
      </c>
      <c r="EC194" s="192">
        <f>IF(W195="-",0,IF(W195&gt;Y195,3,IF(W195=Y195,1,0)))</f>
        <v>0</v>
      </c>
      <c r="ED194" s="192">
        <f>IF(Z195="-",0,IF(Z195&gt;AB195,3,IF(Z195=AB195,1,0)))</f>
        <v>0</v>
      </c>
    </row>
    <row r="195" spans="1:134" ht="15" customHeight="1" thickBot="1" thickTop="1">
      <c r="A195" s="221">
        <v>0.5208333333333334</v>
      </c>
      <c r="B195" s="53"/>
      <c r="C195" s="54" t="s">
        <v>6</v>
      </c>
      <c r="D195" s="55">
        <f>L185</f>
        <v>5</v>
      </c>
      <c r="E195" s="56">
        <f>M185</f>
        <v>0</v>
      </c>
      <c r="F195" s="55">
        <f>L183</f>
        <v>3</v>
      </c>
      <c r="G195" s="56">
        <f>M183</f>
        <v>0</v>
      </c>
      <c r="H195" s="69" t="s">
        <v>20</v>
      </c>
      <c r="I195" s="215" t="s">
        <v>20</v>
      </c>
      <c r="J195" s="70" t="s">
        <v>20</v>
      </c>
      <c r="K195" s="46"/>
      <c r="L195" s="20">
        <v>8</v>
      </c>
      <c r="M195" s="28"/>
      <c r="N195" s="94" t="str">
        <f>J192</f>
        <v>-</v>
      </c>
      <c r="O195" s="215" t="s">
        <v>20</v>
      </c>
      <c r="P195" s="93" t="str">
        <f>H192</f>
        <v>-</v>
      </c>
      <c r="Q195" s="94" t="str">
        <f>J188</f>
        <v>-</v>
      </c>
      <c r="R195" s="215" t="s">
        <v>20</v>
      </c>
      <c r="S195" s="93" t="str">
        <f>H188</f>
        <v>-</v>
      </c>
      <c r="T195" s="170" t="s">
        <v>20</v>
      </c>
      <c r="U195" s="171"/>
      <c r="V195" s="177" t="s">
        <v>20</v>
      </c>
      <c r="W195" s="94" t="str">
        <f>H184</f>
        <v>-</v>
      </c>
      <c r="X195" s="215" t="s">
        <v>20</v>
      </c>
      <c r="Y195" s="93" t="str">
        <f>J184</f>
        <v>-</v>
      </c>
      <c r="Z195" s="94" t="str">
        <f>J196</f>
        <v>-</v>
      </c>
      <c r="AA195" s="215" t="s">
        <v>20</v>
      </c>
      <c r="AB195" s="93" t="str">
        <f>H196</f>
        <v>-</v>
      </c>
      <c r="AC195" s="402" t="e">
        <f>SUM(N195+Q195+W195+Z195)</f>
        <v>#VALUE!</v>
      </c>
      <c r="AD195" s="94">
        <f>SUM(N195,Q195,W195,Z195)</f>
        <v>0</v>
      </c>
      <c r="AE195" s="215" t="s">
        <v>20</v>
      </c>
      <c r="AF195" s="93">
        <f>SUM(P195,S195,Y195,AB195)</f>
        <v>0</v>
      </c>
      <c r="AG195" s="402" t="e">
        <f>SUM(R195+U195+AA195+AD195)</f>
        <v>#VALUE!</v>
      </c>
      <c r="AH195" s="94">
        <f>AD195-AF195</f>
        <v>0</v>
      </c>
      <c r="AI195" s="402" t="e">
        <f>SUM(T195+W195+AC195+AF195)</f>
        <v>#VALUE!</v>
      </c>
      <c r="AJ195" s="55">
        <f>SUM(DZ194:ED194)</f>
        <v>0</v>
      </c>
      <c r="AK195" s="402" t="e">
        <f>SUM(V195+Y195+AE195+AH195)</f>
        <v>#VALUE!</v>
      </c>
      <c r="AL195" s="62"/>
      <c r="AM195" s="18"/>
      <c r="AN195" s="21">
        <f>L195</f>
        <v>8</v>
      </c>
      <c r="AO195" s="27">
        <f t="shared" si="28"/>
        <v>0</v>
      </c>
      <c r="AP195" s="59"/>
      <c r="AQ195" s="21" t="s">
        <v>20</v>
      </c>
      <c r="AR195" s="60"/>
      <c r="AS195" s="59"/>
      <c r="AT195" s="21" t="s">
        <v>20</v>
      </c>
      <c r="AU195" s="60"/>
      <c r="AV195" s="73"/>
      <c r="AW195" s="74"/>
      <c r="AX195" s="75"/>
      <c r="AY195" s="59"/>
      <c r="AZ195" s="21" t="s">
        <v>20</v>
      </c>
      <c r="BA195" s="60"/>
      <c r="BB195" s="59"/>
      <c r="BC195" s="21" t="s">
        <v>20</v>
      </c>
      <c r="BD195" s="60"/>
      <c r="BE195" s="77"/>
      <c r="BF195" s="59"/>
      <c r="BG195" s="21" t="s">
        <v>20</v>
      </c>
      <c r="BH195" s="60"/>
      <c r="BI195" s="77"/>
      <c r="BJ195" s="59"/>
      <c r="BK195" s="77"/>
      <c r="BL195" s="379"/>
      <c r="BM195" s="21"/>
      <c r="BN195" s="391"/>
      <c r="BO195" s="29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91"/>
      <c r="DZ195" s="192">
        <f>IF(N196="-",0,IF(N196&gt;P196,3,IF(N196=P196,1,0)))</f>
        <v>0</v>
      </c>
      <c r="EA195" s="192">
        <f>IF(Q196="-",0,IF(Q196&gt;S196,3,IF(Q196=S196,1,0)))</f>
        <v>0</v>
      </c>
      <c r="EB195" s="192">
        <f>IF(T196="-",0,IF(T196&gt;V196,3,IF(T196=V196,1,0)))</f>
        <v>0</v>
      </c>
      <c r="EC195" s="192">
        <f>IF(W196="-",0,IF(W196&gt;Y196,3,IF(W196=Y196,1,0)))</f>
        <v>0</v>
      </c>
      <c r="ED195" s="192">
        <f>IF(Z196="-",0,IF(Z196&gt;AB196,3,IF(Z196=AB196,1,0)))</f>
        <v>0</v>
      </c>
    </row>
    <row r="196" spans="1:134" ht="15" customHeight="1" thickBot="1" thickTop="1">
      <c r="A196" s="221">
        <v>0.53125</v>
      </c>
      <c r="B196" s="53"/>
      <c r="C196" s="54" t="s">
        <v>7</v>
      </c>
      <c r="D196" s="55">
        <f>L197</f>
        <v>10</v>
      </c>
      <c r="E196" s="56">
        <f>M197</f>
        <v>0</v>
      </c>
      <c r="F196" s="55">
        <f>L195</f>
        <v>8</v>
      </c>
      <c r="G196" s="56">
        <f>M195</f>
        <v>0</v>
      </c>
      <c r="H196" s="69" t="s">
        <v>20</v>
      </c>
      <c r="I196" s="215" t="s">
        <v>20</v>
      </c>
      <c r="J196" s="70" t="s">
        <v>20</v>
      </c>
      <c r="K196" s="46"/>
      <c r="L196" s="20">
        <v>9</v>
      </c>
      <c r="M196" s="28"/>
      <c r="N196" s="94" t="str">
        <f>J198</f>
        <v>-</v>
      </c>
      <c r="O196" s="215" t="s">
        <v>20</v>
      </c>
      <c r="P196" s="93" t="str">
        <f>H198</f>
        <v>-</v>
      </c>
      <c r="Q196" s="94" t="str">
        <f>J194</f>
        <v>-</v>
      </c>
      <c r="R196" s="215" t="s">
        <v>20</v>
      </c>
      <c r="S196" s="93" t="str">
        <f>H194</f>
        <v>-</v>
      </c>
      <c r="T196" s="94" t="str">
        <f>J184</f>
        <v>-</v>
      </c>
      <c r="U196" s="215" t="s">
        <v>20</v>
      </c>
      <c r="V196" s="93" t="str">
        <f>H184</f>
        <v>-</v>
      </c>
      <c r="W196" s="170" t="s">
        <v>20</v>
      </c>
      <c r="X196" s="171"/>
      <c r="Y196" s="177" t="s">
        <v>20</v>
      </c>
      <c r="Z196" s="94" t="str">
        <f>H190</f>
        <v>-</v>
      </c>
      <c r="AA196" s="215" t="s">
        <v>20</v>
      </c>
      <c r="AB196" s="93" t="str">
        <f>J190</f>
        <v>-</v>
      </c>
      <c r="AC196" s="402" t="e">
        <f>SUM(N196+Q196+T196+Z196)</f>
        <v>#VALUE!</v>
      </c>
      <c r="AD196" s="94">
        <f>SUM(N196,Q196,T196,Z196)</f>
        <v>0</v>
      </c>
      <c r="AE196" s="215" t="s">
        <v>20</v>
      </c>
      <c r="AF196" s="93">
        <f>SUM(P196,S196,V196,AB196)</f>
        <v>0</v>
      </c>
      <c r="AG196" s="402" t="e">
        <f>SUM(R196+U196+X196+AD196)</f>
        <v>#VALUE!</v>
      </c>
      <c r="AH196" s="94">
        <f>AD196-AF196</f>
        <v>0</v>
      </c>
      <c r="AI196" s="402" t="e">
        <f>SUM(T196+W196+Z196+AF196)</f>
        <v>#VALUE!</v>
      </c>
      <c r="AJ196" s="55">
        <f>SUM(DZ195:ED195)</f>
        <v>0</v>
      </c>
      <c r="AK196" s="402" t="e">
        <f>SUM(V196+Y196+AB196+AH196)</f>
        <v>#VALUE!</v>
      </c>
      <c r="AL196" s="62"/>
      <c r="AM196" s="18"/>
      <c r="AN196" s="21">
        <f>L196</f>
        <v>9</v>
      </c>
      <c r="AO196" s="27">
        <f t="shared" si="28"/>
        <v>0</v>
      </c>
      <c r="AP196" s="59"/>
      <c r="AQ196" s="21" t="s">
        <v>20</v>
      </c>
      <c r="AR196" s="60"/>
      <c r="AS196" s="59"/>
      <c r="AT196" s="21" t="s">
        <v>20</v>
      </c>
      <c r="AU196" s="60"/>
      <c r="AV196" s="59"/>
      <c r="AW196" s="21" t="s">
        <v>20</v>
      </c>
      <c r="AX196" s="60"/>
      <c r="AY196" s="73"/>
      <c r="AZ196" s="74"/>
      <c r="BA196" s="75"/>
      <c r="BB196" s="59"/>
      <c r="BC196" s="21" t="s">
        <v>20</v>
      </c>
      <c r="BD196" s="60"/>
      <c r="BE196" s="77"/>
      <c r="BF196" s="59"/>
      <c r="BG196" s="21" t="s">
        <v>20</v>
      </c>
      <c r="BH196" s="60"/>
      <c r="BI196" s="77"/>
      <c r="BJ196" s="59"/>
      <c r="BK196" s="77"/>
      <c r="BL196" s="379"/>
      <c r="BM196" s="21"/>
      <c r="BN196" s="391"/>
      <c r="BO196" s="29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91"/>
      <c r="DZ196" s="192">
        <f>IF(N197="-",0,IF(N197&gt;P197,3,IF(N197=P197,1,0)))</f>
        <v>0</v>
      </c>
      <c r="EA196" s="192">
        <f>IF(Q197="-",0,IF(Q197&gt;S197,3,IF(Q197=S197,1,0)))</f>
        <v>0</v>
      </c>
      <c r="EB196" s="192">
        <f>IF(T197="-",0,IF(T197&gt;V197,3,IF(T197=V197,1,0)))</f>
        <v>0</v>
      </c>
      <c r="EC196" s="192">
        <f>IF(W197="-",0,IF(W197&gt;Y197,3,IF(W197=Y197,1,0)))</f>
        <v>0</v>
      </c>
      <c r="ED196" s="192">
        <f>IF(Z197="-",0,IF(Z197&gt;AB197,3,IF(Z197=AB197,1,0)))</f>
        <v>0</v>
      </c>
    </row>
    <row r="197" spans="1:134" ht="15" customHeight="1" thickBot="1" thickTop="1">
      <c r="A197" s="221">
        <v>0.5416666666666666</v>
      </c>
      <c r="B197" s="53"/>
      <c r="C197" s="54" t="s">
        <v>6</v>
      </c>
      <c r="D197" s="55">
        <f>L181</f>
        <v>1</v>
      </c>
      <c r="E197" s="56">
        <f>M181</f>
        <v>0</v>
      </c>
      <c r="F197" s="55">
        <f>L184</f>
        <v>4</v>
      </c>
      <c r="G197" s="56">
        <f>M184</f>
        <v>0</v>
      </c>
      <c r="H197" s="69" t="s">
        <v>20</v>
      </c>
      <c r="I197" s="215" t="s">
        <v>20</v>
      </c>
      <c r="J197" s="70" t="s">
        <v>20</v>
      </c>
      <c r="K197" s="46"/>
      <c r="L197" s="21">
        <v>10</v>
      </c>
      <c r="M197" s="28"/>
      <c r="N197" s="94" t="str">
        <f>H186</f>
        <v>-</v>
      </c>
      <c r="O197" s="215" t="s">
        <v>20</v>
      </c>
      <c r="P197" s="93" t="str">
        <f>J186</f>
        <v>-</v>
      </c>
      <c r="Q197" s="94" t="str">
        <f>J200</f>
        <v>-</v>
      </c>
      <c r="R197" s="215" t="s">
        <v>20</v>
      </c>
      <c r="S197" s="93" t="str">
        <f>H200</f>
        <v>-</v>
      </c>
      <c r="T197" s="94" t="str">
        <f>H196</f>
        <v>-</v>
      </c>
      <c r="U197" s="215" t="s">
        <v>20</v>
      </c>
      <c r="V197" s="93" t="str">
        <f>J196</f>
        <v>-</v>
      </c>
      <c r="W197" s="94" t="str">
        <f>J190</f>
        <v>-</v>
      </c>
      <c r="X197" s="215" t="s">
        <v>20</v>
      </c>
      <c r="Y197" s="93" t="str">
        <f>H190</f>
        <v>-</v>
      </c>
      <c r="Z197" s="170" t="s">
        <v>20</v>
      </c>
      <c r="AA197" s="171"/>
      <c r="AB197" s="177" t="s">
        <v>20</v>
      </c>
      <c r="AC197" s="403" t="e">
        <f>SUM(N197+Q197+T197+W197)</f>
        <v>#VALUE!</v>
      </c>
      <c r="AD197" s="94">
        <f>SUM(N197,Q197,T197,W197)</f>
        <v>0</v>
      </c>
      <c r="AE197" s="215" t="s">
        <v>20</v>
      </c>
      <c r="AF197" s="93">
        <f>SUM(P197,S197,V197,Y197)</f>
        <v>0</v>
      </c>
      <c r="AG197" s="403" t="e">
        <f>SUM(R197+U197+X197+AA197)</f>
        <v>#VALUE!</v>
      </c>
      <c r="AH197" s="94">
        <f>AD197-AF197</f>
        <v>0</v>
      </c>
      <c r="AI197" s="403" t="e">
        <f>SUM(T197+W197+Z197+AC197)</f>
        <v>#VALUE!</v>
      </c>
      <c r="AJ197" s="55">
        <f>SUM(DZ196:ED196)</f>
        <v>0</v>
      </c>
      <c r="AK197" s="403" t="e">
        <f>SUM(V197+Y197+AB197+AE197)</f>
        <v>#VALUE!</v>
      </c>
      <c r="AL197" s="62"/>
      <c r="AM197" s="18"/>
      <c r="AN197" s="21">
        <f>L197</f>
        <v>10</v>
      </c>
      <c r="AO197" s="27">
        <f t="shared" si="28"/>
        <v>0</v>
      </c>
      <c r="AP197" s="59"/>
      <c r="AQ197" s="21" t="s">
        <v>20</v>
      </c>
      <c r="AR197" s="60"/>
      <c r="AS197" s="59"/>
      <c r="AT197" s="21" t="s">
        <v>20</v>
      </c>
      <c r="AU197" s="60"/>
      <c r="AV197" s="59"/>
      <c r="AW197" s="21" t="s">
        <v>20</v>
      </c>
      <c r="AX197" s="60"/>
      <c r="AY197" s="59"/>
      <c r="AZ197" s="21" t="s">
        <v>20</v>
      </c>
      <c r="BA197" s="60"/>
      <c r="BB197" s="73"/>
      <c r="BC197" s="74"/>
      <c r="BD197" s="75"/>
      <c r="BE197" s="78"/>
      <c r="BF197" s="59"/>
      <c r="BG197" s="21" t="s">
        <v>20</v>
      </c>
      <c r="BH197" s="60"/>
      <c r="BI197" s="78"/>
      <c r="BJ197" s="59"/>
      <c r="BK197" s="78"/>
      <c r="BL197" s="380"/>
      <c r="BM197" s="21"/>
      <c r="BN197" s="392"/>
      <c r="BO197" s="29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91"/>
      <c r="DZ197" s="191"/>
      <c r="EA197" s="191"/>
      <c r="EB197" s="191"/>
      <c r="EC197" s="191"/>
      <c r="ED197" s="191"/>
    </row>
    <row r="198" spans="1:134" ht="15" customHeight="1" thickBot="1" thickTop="1">
      <c r="A198" s="221">
        <v>0.5520833333333334</v>
      </c>
      <c r="B198" s="53"/>
      <c r="C198" s="54" t="s">
        <v>7</v>
      </c>
      <c r="D198" s="55">
        <f>L193</f>
        <v>6</v>
      </c>
      <c r="E198" s="56">
        <f>M193</f>
        <v>0</v>
      </c>
      <c r="F198" s="55">
        <f>L196</f>
        <v>9</v>
      </c>
      <c r="G198" s="56">
        <f>M196</f>
        <v>0</v>
      </c>
      <c r="H198" s="69" t="s">
        <v>20</v>
      </c>
      <c r="I198" s="215" t="s">
        <v>20</v>
      </c>
      <c r="J198" s="70" t="s">
        <v>20</v>
      </c>
      <c r="K198" s="46"/>
      <c r="L198" s="18"/>
      <c r="M198" s="18"/>
      <c r="N198" s="68"/>
      <c r="O198" s="15"/>
      <c r="P198" s="32"/>
      <c r="Q198" s="68"/>
      <c r="R198" s="18"/>
      <c r="S198" s="32"/>
      <c r="T198" s="68"/>
      <c r="U198" s="18"/>
      <c r="V198" s="32"/>
      <c r="W198" s="68"/>
      <c r="X198" s="18"/>
      <c r="Y198" s="32"/>
      <c r="Z198" s="68"/>
      <c r="AA198" s="18"/>
      <c r="AB198" s="32"/>
      <c r="AC198" s="18"/>
      <c r="AD198" s="18"/>
      <c r="AE198" s="18"/>
      <c r="AF198" s="32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91"/>
      <c r="DZ198" s="191"/>
      <c r="EA198" s="191"/>
      <c r="EB198" s="191"/>
      <c r="EC198" s="191"/>
      <c r="ED198" s="191"/>
    </row>
    <row r="199" spans="1:134" ht="15" customHeight="1" thickBot="1" thickTop="1">
      <c r="A199" s="221">
        <v>0.5625</v>
      </c>
      <c r="B199" s="53"/>
      <c r="C199" s="54" t="s">
        <v>6</v>
      </c>
      <c r="D199" s="55">
        <f>L182</f>
        <v>2</v>
      </c>
      <c r="E199" s="56">
        <f>M182</f>
        <v>0</v>
      </c>
      <c r="F199" s="55">
        <f>L185</f>
        <v>5</v>
      </c>
      <c r="G199" s="56">
        <f>M185</f>
        <v>0</v>
      </c>
      <c r="H199" s="69" t="s">
        <v>20</v>
      </c>
      <c r="I199" s="215" t="s">
        <v>20</v>
      </c>
      <c r="J199" s="70" t="s">
        <v>20</v>
      </c>
      <c r="K199" s="46"/>
      <c r="L199" s="18"/>
      <c r="M199" s="18"/>
      <c r="N199" s="68"/>
      <c r="O199" s="15"/>
      <c r="P199" s="32"/>
      <c r="Q199" s="68"/>
      <c r="R199" s="18"/>
      <c r="S199" s="32"/>
      <c r="T199" s="68"/>
      <c r="U199" s="18"/>
      <c r="V199" s="32"/>
      <c r="W199" s="68"/>
      <c r="X199" s="18"/>
      <c r="Y199" s="32"/>
      <c r="Z199" s="68"/>
      <c r="AA199" s="18"/>
      <c r="AB199" s="32"/>
      <c r="AC199" s="18"/>
      <c r="AD199" s="18"/>
      <c r="AE199" s="18"/>
      <c r="AF199" s="32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91"/>
      <c r="DZ199" s="191"/>
      <c r="EA199" s="191"/>
      <c r="EB199" s="191"/>
      <c r="EC199" s="191"/>
      <c r="ED199" s="191"/>
    </row>
    <row r="200" spans="1:134" ht="15" customHeight="1" thickBot="1" thickTop="1">
      <c r="A200" s="221">
        <v>0.5729166666666666</v>
      </c>
      <c r="B200" s="53"/>
      <c r="C200" s="54" t="s">
        <v>7</v>
      </c>
      <c r="D200" s="55">
        <f>L194</f>
        <v>7</v>
      </c>
      <c r="E200" s="56">
        <f>M194</f>
        <v>0</v>
      </c>
      <c r="F200" s="55">
        <f>L197</f>
        <v>10</v>
      </c>
      <c r="G200" s="56">
        <f>M197</f>
        <v>0</v>
      </c>
      <c r="H200" s="69" t="s">
        <v>20</v>
      </c>
      <c r="I200" s="215" t="s">
        <v>20</v>
      </c>
      <c r="J200" s="70" t="s">
        <v>20</v>
      </c>
      <c r="K200" s="46"/>
      <c r="L200" s="18"/>
      <c r="M200" s="18"/>
      <c r="N200" s="68"/>
      <c r="O200" s="15"/>
      <c r="P200" s="32"/>
      <c r="Q200" s="68"/>
      <c r="R200" s="18"/>
      <c r="S200" s="32"/>
      <c r="T200" s="68"/>
      <c r="U200" s="18"/>
      <c r="V200" s="32"/>
      <c r="W200" s="68"/>
      <c r="X200" s="18"/>
      <c r="Y200" s="32"/>
      <c r="Z200" s="68"/>
      <c r="AA200" s="18"/>
      <c r="AB200" s="32"/>
      <c r="AC200" s="18"/>
      <c r="AD200" s="18"/>
      <c r="AE200" s="18"/>
      <c r="AF200" s="32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91"/>
      <c r="DZ200" s="191"/>
      <c r="EA200" s="191"/>
      <c r="EB200" s="191"/>
      <c r="EC200" s="191"/>
      <c r="ED200" s="191"/>
    </row>
    <row r="201" spans="1:134" ht="15" customHeight="1" thickTop="1">
      <c r="A201" s="18"/>
      <c r="B201" s="18"/>
      <c r="C201" s="18"/>
      <c r="D201" s="18"/>
      <c r="E201" s="18"/>
      <c r="F201" s="18"/>
      <c r="G201" s="18"/>
      <c r="H201" s="34"/>
      <c r="I201" s="34"/>
      <c r="J201" s="34"/>
      <c r="K201" s="46"/>
      <c r="L201" s="18"/>
      <c r="M201" s="18"/>
      <c r="N201" s="68"/>
      <c r="O201" s="17"/>
      <c r="P201" s="32"/>
      <c r="Q201" s="68"/>
      <c r="R201" s="18"/>
      <c r="S201" s="32"/>
      <c r="T201" s="68"/>
      <c r="U201" s="18"/>
      <c r="V201" s="32"/>
      <c r="W201" s="68"/>
      <c r="X201" s="18"/>
      <c r="Y201" s="32"/>
      <c r="Z201" s="68"/>
      <c r="AA201" s="18"/>
      <c r="AB201" s="32"/>
      <c r="AC201" s="18"/>
      <c r="AD201" s="18"/>
      <c r="AE201" s="18"/>
      <c r="AF201" s="32"/>
      <c r="AG201" s="18"/>
      <c r="AH201" s="6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91"/>
      <c r="DZ201" s="191"/>
      <c r="EA201" s="191"/>
      <c r="EB201" s="191"/>
      <c r="EC201" s="191"/>
      <c r="ED201" s="191"/>
    </row>
    <row r="202" spans="1:134" ht="15" customHeight="1" thickBot="1">
      <c r="A202" s="18"/>
      <c r="B202" s="18"/>
      <c r="C202" s="18"/>
      <c r="D202" s="18"/>
      <c r="E202" s="18"/>
      <c r="F202" s="18"/>
      <c r="G202" s="18"/>
      <c r="H202" s="34"/>
      <c r="I202" s="34"/>
      <c r="J202" s="34"/>
      <c r="K202" s="67"/>
      <c r="L202" s="17"/>
      <c r="M202" s="18"/>
      <c r="N202" s="68"/>
      <c r="O202" s="17"/>
      <c r="P202" s="32"/>
      <c r="Q202" s="68"/>
      <c r="R202" s="18"/>
      <c r="S202" s="32"/>
      <c r="T202" s="68"/>
      <c r="U202" s="18"/>
      <c r="V202" s="32"/>
      <c r="W202" s="68"/>
      <c r="X202" s="18"/>
      <c r="Y202" s="32"/>
      <c r="Z202" s="68"/>
      <c r="AA202" s="18"/>
      <c r="AB202" s="32"/>
      <c r="AC202" s="18"/>
      <c r="AD202" s="18"/>
      <c r="AE202" s="18"/>
      <c r="AF202" s="32"/>
      <c r="AG202" s="18"/>
      <c r="AH202" s="6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92" t="s">
        <v>17</v>
      </c>
      <c r="DZ202" s="192" t="s">
        <v>23</v>
      </c>
      <c r="EA202" s="192" t="s">
        <v>24</v>
      </c>
      <c r="EB202" s="192" t="s">
        <v>25</v>
      </c>
      <c r="EC202" s="192" t="s">
        <v>26</v>
      </c>
      <c r="ED202" s="192" t="s">
        <v>27</v>
      </c>
    </row>
    <row r="203" spans="1:134" ht="15" customHeight="1" thickBot="1" thickTop="1">
      <c r="A203" s="21" t="s">
        <v>16</v>
      </c>
      <c r="B203" s="53" t="s">
        <v>10</v>
      </c>
      <c r="C203" s="136" t="s">
        <v>30</v>
      </c>
      <c r="D203" s="47" t="s">
        <v>15</v>
      </c>
      <c r="E203" s="42" t="s">
        <v>11</v>
      </c>
      <c r="F203" s="47" t="s">
        <v>15</v>
      </c>
      <c r="G203" s="42" t="s">
        <v>4</v>
      </c>
      <c r="H203" s="411" t="s">
        <v>5</v>
      </c>
      <c r="I203" s="421"/>
      <c r="J203" s="422"/>
      <c r="K203" s="67"/>
      <c r="L203" s="20" t="s">
        <v>15</v>
      </c>
      <c r="M203" s="20" t="s">
        <v>2</v>
      </c>
      <c r="N203" s="396">
        <f>L204</f>
        <v>11</v>
      </c>
      <c r="O203" s="397"/>
      <c r="P203" s="398"/>
      <c r="Q203" s="396">
        <f>L205</f>
        <v>12</v>
      </c>
      <c r="R203" s="397"/>
      <c r="S203" s="398"/>
      <c r="T203" s="396">
        <f>L206</f>
        <v>13</v>
      </c>
      <c r="U203" s="397"/>
      <c r="V203" s="398"/>
      <c r="W203" s="396">
        <f>L207</f>
        <v>14</v>
      </c>
      <c r="X203" s="397"/>
      <c r="Y203" s="398"/>
      <c r="Z203" s="396">
        <f>L208</f>
        <v>15</v>
      </c>
      <c r="AA203" s="397"/>
      <c r="AB203" s="398"/>
      <c r="AC203" s="326" t="s">
        <v>21</v>
      </c>
      <c r="AD203" s="365"/>
      <c r="AE203" s="365"/>
      <c r="AF203" s="365"/>
      <c r="AG203" s="365"/>
      <c r="AH203" s="366"/>
      <c r="AI203" s="326" t="s">
        <v>17</v>
      </c>
      <c r="AJ203" s="365"/>
      <c r="AK203" s="366"/>
      <c r="AL203" s="277" t="s">
        <v>18</v>
      </c>
      <c r="AM203" s="66"/>
      <c r="AN203" s="42"/>
      <c r="AO203" s="42" t="str">
        <f aca="true" t="shared" si="29" ref="AO203:AO208">M203</f>
        <v>Grupp 3</v>
      </c>
      <c r="AP203" s="396">
        <f>AN204</f>
        <v>11</v>
      </c>
      <c r="AQ203" s="397"/>
      <c r="AR203" s="398"/>
      <c r="AS203" s="396">
        <f>AN205</f>
        <v>12</v>
      </c>
      <c r="AT203" s="397"/>
      <c r="AU203" s="398"/>
      <c r="AV203" s="396">
        <f>AN206</f>
        <v>13</v>
      </c>
      <c r="AW203" s="397"/>
      <c r="AX203" s="398"/>
      <c r="AY203" s="396">
        <f>AN207</f>
        <v>14</v>
      </c>
      <c r="AZ203" s="397"/>
      <c r="BA203" s="398"/>
      <c r="BB203" s="396">
        <f>AN208</f>
        <v>15</v>
      </c>
      <c r="BC203" s="397"/>
      <c r="BD203" s="398"/>
      <c r="BE203" s="395" t="s">
        <v>21</v>
      </c>
      <c r="BF203" s="388"/>
      <c r="BG203" s="388"/>
      <c r="BH203" s="388"/>
      <c r="BI203" s="388"/>
      <c r="BJ203" s="388"/>
      <c r="BK203" s="389"/>
      <c r="BL203" s="387" t="s">
        <v>17</v>
      </c>
      <c r="BM203" s="388"/>
      <c r="BN203" s="389"/>
      <c r="BO203" s="185" t="s">
        <v>18</v>
      </c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91"/>
      <c r="DZ203" s="192">
        <f>IF(N204="-",0,IF(N204&gt;P204,3,IF(N204=P204,1,0)))</f>
        <v>0</v>
      </c>
      <c r="EA203" s="192">
        <f>IF(Q204="-",0,IF(Q204&gt;S204,3,IF(Q204=S204,1,0)))</f>
        <v>0</v>
      </c>
      <c r="EB203" s="192">
        <f>IF(T204="-",0,IF(T204&gt;V204,3,IF(T204=V204,1,0)))</f>
        <v>0</v>
      </c>
      <c r="EC203" s="192">
        <f>IF(W204="-",0,IF(W204&gt;Y204,3,IF(W204=Y204,1,0)))</f>
        <v>0</v>
      </c>
      <c r="ED203" s="192">
        <f>IF(Z204="-",0,IF(Z204&gt;AB204,3,IF(Z204=AB204,1,0)))</f>
        <v>0</v>
      </c>
    </row>
    <row r="204" spans="1:134" ht="15" customHeight="1" thickBot="1" thickTop="1">
      <c r="A204" s="71">
        <v>0.5833333333333334</v>
      </c>
      <c r="B204" s="53"/>
      <c r="C204" s="54" t="s">
        <v>8</v>
      </c>
      <c r="D204" s="55">
        <f>L204</f>
        <v>11</v>
      </c>
      <c r="E204" s="56">
        <f>M204</f>
        <v>0</v>
      </c>
      <c r="F204" s="55">
        <f>L205</f>
        <v>12</v>
      </c>
      <c r="G204" s="56">
        <f>M205</f>
        <v>0</v>
      </c>
      <c r="H204" s="69" t="s">
        <v>20</v>
      </c>
      <c r="I204" s="92" t="s">
        <v>20</v>
      </c>
      <c r="J204" s="70" t="s">
        <v>20</v>
      </c>
      <c r="K204" s="46"/>
      <c r="L204" s="20">
        <v>11</v>
      </c>
      <c r="M204" s="28"/>
      <c r="N204" s="173" t="s">
        <v>20</v>
      </c>
      <c r="O204" s="178"/>
      <c r="P204" s="179" t="s">
        <v>20</v>
      </c>
      <c r="Q204" s="150" t="str">
        <f>H204</f>
        <v>-</v>
      </c>
      <c r="R204" s="219" t="s">
        <v>20</v>
      </c>
      <c r="S204" s="111" t="str">
        <f>J204</f>
        <v>-</v>
      </c>
      <c r="T204" s="150" t="str">
        <f>H214</f>
        <v>-</v>
      </c>
      <c r="U204" s="219" t="s">
        <v>20</v>
      </c>
      <c r="V204" s="111" t="str">
        <f>J214</f>
        <v>-</v>
      </c>
      <c r="W204" s="150" t="str">
        <f>H220</f>
        <v>-</v>
      </c>
      <c r="X204" s="219" t="s">
        <v>20</v>
      </c>
      <c r="Y204" s="111" t="str">
        <f>J220</f>
        <v>-</v>
      </c>
      <c r="Z204" s="150" t="str">
        <f>J208</f>
        <v>-</v>
      </c>
      <c r="AA204" s="219" t="s">
        <v>20</v>
      </c>
      <c r="AB204" s="111" t="str">
        <f>H208</f>
        <v>-</v>
      </c>
      <c r="AC204" s="406"/>
      <c r="AD204" s="94">
        <f>SUM(Q204,T204,W204,Z204)</f>
        <v>0</v>
      </c>
      <c r="AE204" s="215" t="s">
        <v>20</v>
      </c>
      <c r="AF204" s="93">
        <f>SUM(S204,V204,Y204,AB204)</f>
        <v>0</v>
      </c>
      <c r="AG204" s="406" t="e">
        <f>SUM(U204+X204+AA204+AD204)</f>
        <v>#VALUE!</v>
      </c>
      <c r="AH204" s="94">
        <f>SUM(AD204-AF204)</f>
        <v>0</v>
      </c>
      <c r="AI204" s="406"/>
      <c r="AJ204" s="55">
        <f>SUM(DZ203:ED203)</f>
        <v>0</v>
      </c>
      <c r="AK204" s="406"/>
      <c r="AL204" s="126"/>
      <c r="AM204" s="23"/>
      <c r="AN204" s="21">
        <f>L204</f>
        <v>11</v>
      </c>
      <c r="AO204" s="27">
        <f t="shared" si="29"/>
        <v>0</v>
      </c>
      <c r="AP204" s="381"/>
      <c r="AQ204" s="382"/>
      <c r="AR204" s="383"/>
      <c r="AS204" s="59"/>
      <c r="AT204" s="21" t="s">
        <v>20</v>
      </c>
      <c r="AU204" s="60"/>
      <c r="AV204" s="59"/>
      <c r="AW204" s="21" t="s">
        <v>20</v>
      </c>
      <c r="AX204" s="60"/>
      <c r="AY204" s="59"/>
      <c r="AZ204" s="21" t="s">
        <v>20</v>
      </c>
      <c r="BA204" s="60"/>
      <c r="BB204" s="59"/>
      <c r="BC204" s="21" t="s">
        <v>20</v>
      </c>
      <c r="BD204" s="60"/>
      <c r="BE204" s="384"/>
      <c r="BF204" s="59"/>
      <c r="BG204" s="21" t="s">
        <v>20</v>
      </c>
      <c r="BH204" s="60"/>
      <c r="BI204" s="384"/>
      <c r="BJ204" s="59"/>
      <c r="BK204" s="384"/>
      <c r="BL204" s="378"/>
      <c r="BM204" s="61"/>
      <c r="BN204" s="390"/>
      <c r="BO204" s="29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91"/>
      <c r="DZ204" s="192">
        <f>IF(N205="-",0,IF(N205&gt;P205,3,IF(N205=P205,1,0)))</f>
        <v>0</v>
      </c>
      <c r="EA204" s="192">
        <f>IF(Q205="-",0,IF(Q205&gt;S205,3,IF(Q205=S205,1,0)))</f>
        <v>0</v>
      </c>
      <c r="EB204" s="192">
        <f>IF(T205="-",0,IF(T205&gt;V205,3,IF(T205=V205,1,0)))</f>
        <v>0</v>
      </c>
      <c r="EC204" s="192">
        <f>IF(W205="-",0,IF(W205&gt;Y205,3,IF(W205=Y205,1,0)))</f>
        <v>0</v>
      </c>
      <c r="ED204" s="192">
        <f>IF(Z205="-",0,IF(Z205&gt;AB205,3,IF(Z205=AB205,1,0)))</f>
        <v>0</v>
      </c>
    </row>
    <row r="205" spans="1:134" ht="15" customHeight="1" thickBot="1" thickTop="1">
      <c r="A205" s="71">
        <v>0.59375</v>
      </c>
      <c r="B205" s="53"/>
      <c r="C205" s="54" t="s">
        <v>9</v>
      </c>
      <c r="D205" s="55">
        <f>L216</f>
        <v>16</v>
      </c>
      <c r="E205" s="56">
        <f>M216</f>
        <v>0</v>
      </c>
      <c r="F205" s="55">
        <f>L217</f>
        <v>17</v>
      </c>
      <c r="G205" s="56">
        <f>M217</f>
        <v>0</v>
      </c>
      <c r="H205" s="69" t="s">
        <v>20</v>
      </c>
      <c r="I205" s="92" t="s">
        <v>20</v>
      </c>
      <c r="J205" s="70" t="s">
        <v>20</v>
      </c>
      <c r="K205" s="46"/>
      <c r="L205" s="20">
        <v>12</v>
      </c>
      <c r="M205" s="28"/>
      <c r="N205" s="150" t="str">
        <f>J204</f>
        <v>-</v>
      </c>
      <c r="O205" s="219" t="s">
        <v>20</v>
      </c>
      <c r="P205" s="111" t="str">
        <f>H204</f>
        <v>-</v>
      </c>
      <c r="Q205" s="173" t="s">
        <v>20</v>
      </c>
      <c r="R205" s="178"/>
      <c r="S205" s="179" t="s">
        <v>20</v>
      </c>
      <c r="T205" s="150" t="str">
        <f>H210</f>
        <v>-</v>
      </c>
      <c r="U205" s="219" t="s">
        <v>20</v>
      </c>
      <c r="V205" s="111" t="str">
        <f>J210</f>
        <v>-</v>
      </c>
      <c r="W205" s="150" t="str">
        <f>H216</f>
        <v>-</v>
      </c>
      <c r="X205" s="219" t="s">
        <v>20</v>
      </c>
      <c r="Y205" s="111" t="str">
        <f>J216</f>
        <v>-</v>
      </c>
      <c r="Z205" s="150" t="str">
        <f>H222</f>
        <v>-</v>
      </c>
      <c r="AA205" s="219" t="s">
        <v>20</v>
      </c>
      <c r="AB205" s="111" t="str">
        <f>J222</f>
        <v>-</v>
      </c>
      <c r="AC205" s="407"/>
      <c r="AD205" s="94">
        <f>SUM(N205,T205,W205,Z205)</f>
        <v>0</v>
      </c>
      <c r="AE205" s="215" t="s">
        <v>20</v>
      </c>
      <c r="AF205" s="93">
        <f>SUM(P205,V205,Y205,AB205)</f>
        <v>0</v>
      </c>
      <c r="AG205" s="407" t="e">
        <f>SUM(R205+X205+AA205+AD205)</f>
        <v>#VALUE!</v>
      </c>
      <c r="AH205" s="94">
        <f>AD205-AF205</f>
        <v>0</v>
      </c>
      <c r="AI205" s="407"/>
      <c r="AJ205" s="55">
        <f>SUM(DZ204:ED204)</f>
        <v>0</v>
      </c>
      <c r="AK205" s="407"/>
      <c r="AL205" s="126"/>
      <c r="AM205" s="23"/>
      <c r="AN205" s="21">
        <f>L205</f>
        <v>12</v>
      </c>
      <c r="AO205" s="27">
        <f t="shared" si="29"/>
        <v>0</v>
      </c>
      <c r="AP205" s="59"/>
      <c r="AQ205" s="21" t="s">
        <v>20</v>
      </c>
      <c r="AR205" s="60"/>
      <c r="AS205" s="381"/>
      <c r="AT205" s="382"/>
      <c r="AU205" s="383"/>
      <c r="AV205" s="59"/>
      <c r="AW205" s="21" t="s">
        <v>20</v>
      </c>
      <c r="AX205" s="60"/>
      <c r="AY205" s="59"/>
      <c r="AZ205" s="21" t="s">
        <v>20</v>
      </c>
      <c r="BA205" s="60"/>
      <c r="BB205" s="59"/>
      <c r="BC205" s="21" t="s">
        <v>20</v>
      </c>
      <c r="BD205" s="60"/>
      <c r="BE205" s="385"/>
      <c r="BF205" s="59"/>
      <c r="BG205" s="21" t="s">
        <v>20</v>
      </c>
      <c r="BH205" s="60"/>
      <c r="BI205" s="385"/>
      <c r="BJ205" s="59"/>
      <c r="BK205" s="385"/>
      <c r="BL205" s="379"/>
      <c r="BM205" s="21"/>
      <c r="BN205" s="391"/>
      <c r="BO205" s="29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91"/>
      <c r="DZ205" s="192">
        <f>IF(N206="-",0,IF(N206&gt;P206,3,IF(N206=P206,1,0)))</f>
        <v>0</v>
      </c>
      <c r="EA205" s="192">
        <f>IF(Q206="-",0,IF(Q206&gt;S206,3,IF(Q206=S206,1,0)))</f>
        <v>0</v>
      </c>
      <c r="EB205" s="192">
        <f>IF(T206="-",0,IF(T206&gt;V206,3,IF(T206=V206,1,0)))</f>
        <v>0</v>
      </c>
      <c r="EC205" s="192">
        <f>IF(W206="-",0,IF(W206&gt;Y206,3,IF(W206=Y206,1,0)))</f>
        <v>0</v>
      </c>
      <c r="ED205" s="192">
        <f>IF(Z206="-",0,IF(Z206&gt;AB206,3,IF(Z206=AB206,1,0)))</f>
        <v>0</v>
      </c>
    </row>
    <row r="206" spans="1:134" ht="15" customHeight="1" thickBot="1" thickTop="1">
      <c r="A206" s="71">
        <v>0.6041666666666666</v>
      </c>
      <c r="B206" s="53"/>
      <c r="C206" s="54" t="s">
        <v>8</v>
      </c>
      <c r="D206" s="55">
        <f>L206</f>
        <v>13</v>
      </c>
      <c r="E206" s="56">
        <f>M206</f>
        <v>0</v>
      </c>
      <c r="F206" s="55">
        <f>L207</f>
        <v>14</v>
      </c>
      <c r="G206" s="56">
        <f>M207</f>
        <v>0</v>
      </c>
      <c r="H206" s="69" t="s">
        <v>20</v>
      </c>
      <c r="I206" s="92" t="s">
        <v>20</v>
      </c>
      <c r="J206" s="70" t="s">
        <v>20</v>
      </c>
      <c r="K206" s="46"/>
      <c r="L206" s="20">
        <v>13</v>
      </c>
      <c r="M206" s="28"/>
      <c r="N206" s="150" t="str">
        <f>J214</f>
        <v>-</v>
      </c>
      <c r="O206" s="219" t="s">
        <v>20</v>
      </c>
      <c r="P206" s="111" t="str">
        <f>H214</f>
        <v>-</v>
      </c>
      <c r="Q206" s="150" t="str">
        <f>J210</f>
        <v>-</v>
      </c>
      <c r="R206" s="219" t="s">
        <v>20</v>
      </c>
      <c r="S206" s="111" t="str">
        <f>H210</f>
        <v>-</v>
      </c>
      <c r="T206" s="173" t="s">
        <v>20</v>
      </c>
      <c r="U206" s="178"/>
      <c r="V206" s="179" t="s">
        <v>20</v>
      </c>
      <c r="W206" s="150" t="str">
        <f>H206</f>
        <v>-</v>
      </c>
      <c r="X206" s="219" t="s">
        <v>20</v>
      </c>
      <c r="Y206" s="111" t="str">
        <f>J206</f>
        <v>-</v>
      </c>
      <c r="Z206" s="150" t="str">
        <f>J218</f>
        <v>-</v>
      </c>
      <c r="AA206" s="219" t="s">
        <v>20</v>
      </c>
      <c r="AB206" s="111" t="str">
        <f>H218</f>
        <v>-</v>
      </c>
      <c r="AC206" s="407"/>
      <c r="AD206" s="94">
        <f>SUM(N206,Q206,W206,Z206)</f>
        <v>0</v>
      </c>
      <c r="AE206" s="215" t="s">
        <v>20</v>
      </c>
      <c r="AF206" s="93">
        <f>SUM(P206,S206,Y206,AB206)</f>
        <v>0</v>
      </c>
      <c r="AG206" s="407" t="e">
        <f>SUM(R206+U206+AA206+AD206)</f>
        <v>#VALUE!</v>
      </c>
      <c r="AH206" s="94">
        <f>AD206-AF206</f>
        <v>0</v>
      </c>
      <c r="AI206" s="407"/>
      <c r="AJ206" s="55">
        <f>SUM(DZ205:ED205)</f>
        <v>0</v>
      </c>
      <c r="AK206" s="407"/>
      <c r="AL206" s="126"/>
      <c r="AM206" s="23"/>
      <c r="AN206" s="21">
        <f>L206</f>
        <v>13</v>
      </c>
      <c r="AO206" s="27">
        <f t="shared" si="29"/>
        <v>0</v>
      </c>
      <c r="AP206" s="59"/>
      <c r="AQ206" s="21" t="s">
        <v>20</v>
      </c>
      <c r="AR206" s="60"/>
      <c r="AS206" s="59"/>
      <c r="AT206" s="21" t="s">
        <v>20</v>
      </c>
      <c r="AU206" s="60"/>
      <c r="AV206" s="381"/>
      <c r="AW206" s="382"/>
      <c r="AX206" s="383"/>
      <c r="AY206" s="59"/>
      <c r="AZ206" s="21" t="s">
        <v>20</v>
      </c>
      <c r="BA206" s="60"/>
      <c r="BB206" s="59"/>
      <c r="BC206" s="21" t="s">
        <v>20</v>
      </c>
      <c r="BD206" s="60"/>
      <c r="BE206" s="385"/>
      <c r="BF206" s="59"/>
      <c r="BG206" s="21" t="s">
        <v>20</v>
      </c>
      <c r="BH206" s="60"/>
      <c r="BI206" s="385"/>
      <c r="BJ206" s="59"/>
      <c r="BK206" s="385"/>
      <c r="BL206" s="379"/>
      <c r="BM206" s="21"/>
      <c r="BN206" s="391"/>
      <c r="BO206" s="29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91"/>
      <c r="DZ206" s="192">
        <f>IF(N207="-",0,IF(N207&gt;P207,3,IF(N207=P207,1,0)))</f>
        <v>0</v>
      </c>
      <c r="EA206" s="192">
        <f>IF(Q207="-",0,IF(Q207&gt;S207,3,IF(Q207=S207,1,0)))</f>
        <v>0</v>
      </c>
      <c r="EB206" s="192">
        <f>IF(T207="-",0,IF(T207&gt;V207,3,IF(T207=V207,1,0)))</f>
        <v>0</v>
      </c>
      <c r="EC206" s="192">
        <f>IF(W207="-",0,IF(W207&gt;Y207,3,IF(W207=Y207,1,0)))</f>
        <v>0</v>
      </c>
      <c r="ED206" s="192">
        <f>IF(Z207="-",0,IF(Z207&gt;AB207,3,IF(Z207=AB207,1,0)))</f>
        <v>0</v>
      </c>
    </row>
    <row r="207" spans="1:134" ht="15" customHeight="1" thickBot="1" thickTop="1">
      <c r="A207" s="71">
        <v>0.6145833333333334</v>
      </c>
      <c r="B207" s="53"/>
      <c r="C207" s="54" t="s">
        <v>9</v>
      </c>
      <c r="D207" s="55">
        <f>L218</f>
        <v>18</v>
      </c>
      <c r="E207" s="56">
        <f>M218</f>
        <v>0</v>
      </c>
      <c r="F207" s="55">
        <f>L219</f>
        <v>19</v>
      </c>
      <c r="G207" s="56">
        <f>M219</f>
        <v>0</v>
      </c>
      <c r="H207" s="69" t="s">
        <v>20</v>
      </c>
      <c r="I207" s="92" t="s">
        <v>20</v>
      </c>
      <c r="J207" s="70" t="s">
        <v>20</v>
      </c>
      <c r="K207" s="46"/>
      <c r="L207" s="20">
        <v>14</v>
      </c>
      <c r="M207" s="28"/>
      <c r="N207" s="150" t="str">
        <f>J220</f>
        <v>-</v>
      </c>
      <c r="O207" s="219" t="s">
        <v>20</v>
      </c>
      <c r="P207" s="111" t="str">
        <f>H220</f>
        <v>-</v>
      </c>
      <c r="Q207" s="150" t="str">
        <f>J216</f>
        <v>-</v>
      </c>
      <c r="R207" s="219" t="s">
        <v>20</v>
      </c>
      <c r="S207" s="111" t="str">
        <f>H216</f>
        <v>-</v>
      </c>
      <c r="T207" s="150" t="str">
        <f>J206</f>
        <v>-</v>
      </c>
      <c r="U207" s="219" t="s">
        <v>20</v>
      </c>
      <c r="V207" s="111" t="str">
        <f>H206</f>
        <v>-</v>
      </c>
      <c r="W207" s="173" t="s">
        <v>20</v>
      </c>
      <c r="X207" s="178"/>
      <c r="Y207" s="179" t="s">
        <v>20</v>
      </c>
      <c r="Z207" s="150" t="str">
        <f>H212</f>
        <v>-</v>
      </c>
      <c r="AA207" s="219" t="s">
        <v>20</v>
      </c>
      <c r="AB207" s="111" t="str">
        <f>J212</f>
        <v>-</v>
      </c>
      <c r="AC207" s="407"/>
      <c r="AD207" s="94">
        <f>SUM(N207,Q207,T207,Z207)</f>
        <v>0</v>
      </c>
      <c r="AE207" s="215" t="s">
        <v>20</v>
      </c>
      <c r="AF207" s="93">
        <f>SUM(P207,S207,V207,AB207)</f>
        <v>0</v>
      </c>
      <c r="AG207" s="407" t="e">
        <f>SUM(R207+U207+X207+AD207)</f>
        <v>#VALUE!</v>
      </c>
      <c r="AH207" s="94">
        <f>AD207-AF207</f>
        <v>0</v>
      </c>
      <c r="AI207" s="407"/>
      <c r="AJ207" s="55">
        <f>SUM(DZ206:ED206)</f>
        <v>0</v>
      </c>
      <c r="AK207" s="407"/>
      <c r="AL207" s="126"/>
      <c r="AM207" s="23"/>
      <c r="AN207" s="21">
        <f>L207</f>
        <v>14</v>
      </c>
      <c r="AO207" s="27">
        <f t="shared" si="29"/>
        <v>0</v>
      </c>
      <c r="AP207" s="59"/>
      <c r="AQ207" s="21" t="s">
        <v>20</v>
      </c>
      <c r="AR207" s="60"/>
      <c r="AS207" s="59"/>
      <c r="AT207" s="21" t="s">
        <v>20</v>
      </c>
      <c r="AU207" s="60"/>
      <c r="AV207" s="59"/>
      <c r="AW207" s="21" t="s">
        <v>20</v>
      </c>
      <c r="AX207" s="60"/>
      <c r="AY207" s="381"/>
      <c r="AZ207" s="382"/>
      <c r="BA207" s="383"/>
      <c r="BB207" s="59"/>
      <c r="BC207" s="21" t="s">
        <v>20</v>
      </c>
      <c r="BD207" s="60"/>
      <c r="BE207" s="385"/>
      <c r="BF207" s="59"/>
      <c r="BG207" s="21" t="s">
        <v>20</v>
      </c>
      <c r="BH207" s="60"/>
      <c r="BI207" s="385"/>
      <c r="BJ207" s="59"/>
      <c r="BK207" s="385"/>
      <c r="BL207" s="379"/>
      <c r="BM207" s="21"/>
      <c r="BN207" s="391"/>
      <c r="BO207" s="29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91"/>
      <c r="DZ207" s="192">
        <f>IF(N208="-",0,IF(N208&gt;P208,3,IF(N208=P208,1,0)))</f>
        <v>0</v>
      </c>
      <c r="EA207" s="192">
        <f>IF(Q208="-",0,IF(Q208&gt;S208,3,IF(Q208=S208,1,0)))</f>
        <v>0</v>
      </c>
      <c r="EB207" s="192">
        <f>IF(T208="-",0,IF(T208&gt;V208,3,IF(T208=V208,1,0)))</f>
        <v>0</v>
      </c>
      <c r="EC207" s="192">
        <f>IF(W208="-",0,IF(W208&gt;Y208,3,IF(W208=Y208,1,0)))</f>
        <v>0</v>
      </c>
      <c r="ED207" s="192">
        <f>IF(Z208="-",0,IF(Z208&gt;AB208,3,IF(Z208=AB208,1,0)))</f>
        <v>0</v>
      </c>
    </row>
    <row r="208" spans="1:134" ht="15" customHeight="1" thickBot="1" thickTop="1">
      <c r="A208" s="71">
        <v>0.625</v>
      </c>
      <c r="B208" s="53"/>
      <c r="C208" s="54" t="s">
        <v>8</v>
      </c>
      <c r="D208" s="55">
        <f>L208</f>
        <v>15</v>
      </c>
      <c r="E208" s="56">
        <f>M208</f>
        <v>0</v>
      </c>
      <c r="F208" s="55">
        <f>L204</f>
        <v>11</v>
      </c>
      <c r="G208" s="56">
        <f>M204</f>
        <v>0</v>
      </c>
      <c r="H208" s="69" t="s">
        <v>20</v>
      </c>
      <c r="I208" s="92" t="s">
        <v>20</v>
      </c>
      <c r="J208" s="70" t="s">
        <v>20</v>
      </c>
      <c r="K208" s="46"/>
      <c r="L208" s="21">
        <v>15</v>
      </c>
      <c r="M208" s="28"/>
      <c r="N208" s="150" t="str">
        <f>H208</f>
        <v>-</v>
      </c>
      <c r="O208" s="219" t="s">
        <v>20</v>
      </c>
      <c r="P208" s="111" t="str">
        <f>J208</f>
        <v>-</v>
      </c>
      <c r="Q208" s="150" t="str">
        <f>J222</f>
        <v>-</v>
      </c>
      <c r="R208" s="219" t="s">
        <v>20</v>
      </c>
      <c r="S208" s="111" t="str">
        <f>H222</f>
        <v>-</v>
      </c>
      <c r="T208" s="150" t="str">
        <f>H218</f>
        <v>-</v>
      </c>
      <c r="U208" s="219" t="s">
        <v>20</v>
      </c>
      <c r="V208" s="111" t="str">
        <f>J218</f>
        <v>-</v>
      </c>
      <c r="W208" s="150" t="str">
        <f>J212</f>
        <v>-</v>
      </c>
      <c r="X208" s="219" t="s">
        <v>20</v>
      </c>
      <c r="Y208" s="111" t="str">
        <f>H212</f>
        <v>-</v>
      </c>
      <c r="Z208" s="173" t="s">
        <v>20</v>
      </c>
      <c r="AA208" s="178"/>
      <c r="AB208" s="179" t="s">
        <v>20</v>
      </c>
      <c r="AC208" s="408"/>
      <c r="AD208" s="94">
        <f>SUM(N208,Q208,T208,W208)</f>
        <v>0</v>
      </c>
      <c r="AE208" s="215" t="s">
        <v>20</v>
      </c>
      <c r="AF208" s="93">
        <f>SUM(P208,S208,V208,Y208)</f>
        <v>0</v>
      </c>
      <c r="AG208" s="408" t="e">
        <f>SUM(R208+U208+X208+AA208)</f>
        <v>#VALUE!</v>
      </c>
      <c r="AH208" s="94">
        <f>AD208-AF208</f>
        <v>0</v>
      </c>
      <c r="AI208" s="408"/>
      <c r="AJ208" s="55">
        <f>SUM(DZ207:ED207)</f>
        <v>0</v>
      </c>
      <c r="AK208" s="408"/>
      <c r="AL208" s="126"/>
      <c r="AM208" s="23"/>
      <c r="AN208" s="21">
        <f>L208</f>
        <v>15</v>
      </c>
      <c r="AO208" s="27">
        <f t="shared" si="29"/>
        <v>0</v>
      </c>
      <c r="AP208" s="59"/>
      <c r="AQ208" s="21" t="s">
        <v>20</v>
      </c>
      <c r="AR208" s="60"/>
      <c r="AS208" s="59"/>
      <c r="AT208" s="21" t="s">
        <v>20</v>
      </c>
      <c r="AU208" s="60"/>
      <c r="AV208" s="59"/>
      <c r="AW208" s="21" t="s">
        <v>20</v>
      </c>
      <c r="AX208" s="60"/>
      <c r="AY208" s="59"/>
      <c r="AZ208" s="21" t="s">
        <v>20</v>
      </c>
      <c r="BA208" s="60"/>
      <c r="BB208" s="381"/>
      <c r="BC208" s="382"/>
      <c r="BD208" s="383"/>
      <c r="BE208" s="386"/>
      <c r="BF208" s="59"/>
      <c r="BG208" s="21" t="s">
        <v>20</v>
      </c>
      <c r="BH208" s="60"/>
      <c r="BI208" s="386"/>
      <c r="BJ208" s="59"/>
      <c r="BK208" s="386"/>
      <c r="BL208" s="380"/>
      <c r="BM208" s="21"/>
      <c r="BN208" s="392"/>
      <c r="BO208" s="29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91"/>
      <c r="DZ208" s="191"/>
      <c r="EA208" s="191"/>
      <c r="EB208" s="191"/>
      <c r="EC208" s="191"/>
      <c r="ED208" s="191"/>
    </row>
    <row r="209" spans="1:134" ht="15" customHeight="1" thickBot="1" thickTop="1">
      <c r="A209" s="71">
        <v>0.6354166666666666</v>
      </c>
      <c r="B209" s="53"/>
      <c r="C209" s="54" t="s">
        <v>9</v>
      </c>
      <c r="D209" s="55">
        <f>L220</f>
        <v>20</v>
      </c>
      <c r="E209" s="56">
        <f>M220</f>
        <v>0</v>
      </c>
      <c r="F209" s="55">
        <f>L216</f>
        <v>16</v>
      </c>
      <c r="G209" s="56">
        <f>M216</f>
        <v>0</v>
      </c>
      <c r="H209" s="69" t="s">
        <v>20</v>
      </c>
      <c r="I209" s="92" t="s">
        <v>20</v>
      </c>
      <c r="J209" s="70" t="s">
        <v>20</v>
      </c>
      <c r="K209" s="46"/>
      <c r="L209" s="18"/>
      <c r="M209" s="18"/>
      <c r="N209" s="68"/>
      <c r="O209" s="17"/>
      <c r="P209" s="32"/>
      <c r="Q209" s="68"/>
      <c r="R209" s="18"/>
      <c r="S209" s="32"/>
      <c r="T209" s="68"/>
      <c r="U209" s="18"/>
      <c r="V209" s="32"/>
      <c r="W209" s="68"/>
      <c r="X209" s="18"/>
      <c r="Y209" s="32"/>
      <c r="Z209" s="68"/>
      <c r="AA209" s="18"/>
      <c r="AB209" s="32"/>
      <c r="AC209" s="18"/>
      <c r="AD209" s="18"/>
      <c r="AE209" s="18"/>
      <c r="AF209" s="32"/>
      <c r="AG209" s="18"/>
      <c r="AH209" s="6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91"/>
      <c r="DZ209" s="191"/>
      <c r="EA209" s="191"/>
      <c r="EB209" s="191"/>
      <c r="EC209" s="191"/>
      <c r="ED209" s="191"/>
    </row>
    <row r="210" spans="1:134" ht="15" customHeight="1" thickBot="1" thickTop="1">
      <c r="A210" s="71">
        <v>0.6458333333333334</v>
      </c>
      <c r="B210" s="53"/>
      <c r="C210" s="54" t="s">
        <v>8</v>
      </c>
      <c r="D210" s="55">
        <f>L205</f>
        <v>12</v>
      </c>
      <c r="E210" s="56">
        <f>M205</f>
        <v>0</v>
      </c>
      <c r="F210" s="55">
        <f>L206</f>
        <v>13</v>
      </c>
      <c r="G210" s="56">
        <f>M206</f>
        <v>0</v>
      </c>
      <c r="H210" s="69" t="s">
        <v>20</v>
      </c>
      <c r="I210" s="92" t="s">
        <v>20</v>
      </c>
      <c r="J210" s="70" t="s">
        <v>20</v>
      </c>
      <c r="K210" s="46"/>
      <c r="L210" s="17"/>
      <c r="M210" s="18"/>
      <c r="N210" s="68"/>
      <c r="O210" s="15"/>
      <c r="P210" s="32"/>
      <c r="Q210" s="68"/>
      <c r="R210" s="18"/>
      <c r="S210" s="32"/>
      <c r="T210" s="68"/>
      <c r="U210" s="18"/>
      <c r="V210" s="32"/>
      <c r="W210" s="68"/>
      <c r="X210" s="18"/>
      <c r="Y210" s="32"/>
      <c r="Z210" s="68"/>
      <c r="AA210" s="18"/>
      <c r="AB210" s="32"/>
      <c r="AC210" s="18"/>
      <c r="AD210" s="18"/>
      <c r="AE210" s="18"/>
      <c r="AF210" s="32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91"/>
      <c r="DZ210" s="191"/>
      <c r="EA210" s="191"/>
      <c r="EB210" s="191"/>
      <c r="EC210" s="191"/>
      <c r="ED210" s="191"/>
    </row>
    <row r="211" spans="1:134" ht="15" customHeight="1" thickBot="1" thickTop="1">
      <c r="A211" s="71">
        <v>0.65625</v>
      </c>
      <c r="B211" s="53"/>
      <c r="C211" s="54" t="s">
        <v>9</v>
      </c>
      <c r="D211" s="55">
        <f>L217</f>
        <v>17</v>
      </c>
      <c r="E211" s="56">
        <f>M217</f>
        <v>0</v>
      </c>
      <c r="F211" s="55">
        <f>L218</f>
        <v>18</v>
      </c>
      <c r="G211" s="56">
        <f>M218</f>
        <v>0</v>
      </c>
      <c r="H211" s="69" t="s">
        <v>20</v>
      </c>
      <c r="I211" s="92" t="s">
        <v>20</v>
      </c>
      <c r="J211" s="70" t="s">
        <v>20</v>
      </c>
      <c r="K211" s="46"/>
      <c r="L211" s="18"/>
      <c r="M211" s="18"/>
      <c r="N211" s="68"/>
      <c r="O211" s="15"/>
      <c r="P211" s="32"/>
      <c r="Q211" s="68"/>
      <c r="R211" s="18"/>
      <c r="S211" s="32"/>
      <c r="T211" s="68"/>
      <c r="U211" s="18"/>
      <c r="V211" s="32"/>
      <c r="W211" s="68"/>
      <c r="X211" s="18"/>
      <c r="Y211" s="32"/>
      <c r="Z211" s="68"/>
      <c r="AA211" s="18"/>
      <c r="AB211" s="32"/>
      <c r="AC211" s="18"/>
      <c r="AD211" s="18"/>
      <c r="AE211" s="18"/>
      <c r="AF211" s="32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91"/>
      <c r="DZ211" s="191"/>
      <c r="EA211" s="191"/>
      <c r="EB211" s="191"/>
      <c r="EC211" s="191"/>
      <c r="ED211" s="191"/>
    </row>
    <row r="212" spans="1:134" ht="15" customHeight="1" thickBot="1" thickTop="1">
      <c r="A212" s="71">
        <v>0.6666666666666666</v>
      </c>
      <c r="B212" s="53"/>
      <c r="C212" s="54" t="s">
        <v>8</v>
      </c>
      <c r="D212" s="55">
        <f>L207</f>
        <v>14</v>
      </c>
      <c r="E212" s="56">
        <f>M207</f>
        <v>0</v>
      </c>
      <c r="F212" s="55">
        <f>L208</f>
        <v>15</v>
      </c>
      <c r="G212" s="56">
        <f>M208</f>
        <v>0</v>
      </c>
      <c r="H212" s="69" t="s">
        <v>20</v>
      </c>
      <c r="I212" s="92" t="s">
        <v>20</v>
      </c>
      <c r="J212" s="70" t="s">
        <v>20</v>
      </c>
      <c r="K212" s="46"/>
      <c r="L212" s="18"/>
      <c r="M212" s="18"/>
      <c r="N212" s="166"/>
      <c r="O212" s="15"/>
      <c r="P212" s="32"/>
      <c r="Q212" s="68"/>
      <c r="R212" s="18"/>
      <c r="S212" s="32"/>
      <c r="T212" s="68"/>
      <c r="U212" s="18"/>
      <c r="V212" s="32"/>
      <c r="W212" s="68"/>
      <c r="X212" s="18"/>
      <c r="Y212" s="32"/>
      <c r="Z212" s="68"/>
      <c r="AA212" s="18"/>
      <c r="AB212" s="32"/>
      <c r="AC212" s="18"/>
      <c r="AD212" s="18"/>
      <c r="AE212" s="18"/>
      <c r="AF212" s="32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91"/>
      <c r="DZ212" s="191"/>
      <c r="EA212" s="191"/>
      <c r="EB212" s="191"/>
      <c r="EC212" s="191"/>
      <c r="ED212" s="191"/>
    </row>
    <row r="213" spans="1:134" ht="15" customHeight="1" thickBot="1" thickTop="1">
      <c r="A213" s="71">
        <v>0.6770833333333334</v>
      </c>
      <c r="B213" s="53"/>
      <c r="C213" s="54" t="s">
        <v>9</v>
      </c>
      <c r="D213" s="55">
        <f>L219</f>
        <v>19</v>
      </c>
      <c r="E213" s="56">
        <f>M219</f>
        <v>0</v>
      </c>
      <c r="F213" s="55">
        <f>L220</f>
        <v>20</v>
      </c>
      <c r="G213" s="56">
        <f>M220</f>
        <v>0</v>
      </c>
      <c r="H213" s="69" t="s">
        <v>20</v>
      </c>
      <c r="I213" s="92" t="s">
        <v>20</v>
      </c>
      <c r="J213" s="70" t="s">
        <v>20</v>
      </c>
      <c r="K213" s="46"/>
      <c r="L213" s="18"/>
      <c r="M213" s="18"/>
      <c r="N213" s="68"/>
      <c r="O213" s="15"/>
      <c r="P213" s="32"/>
      <c r="Q213" s="68"/>
      <c r="R213" s="18"/>
      <c r="S213" s="32"/>
      <c r="T213" s="68"/>
      <c r="U213" s="18"/>
      <c r="V213" s="32"/>
      <c r="W213" s="68"/>
      <c r="X213" s="18"/>
      <c r="Y213" s="32"/>
      <c r="Z213" s="68"/>
      <c r="AA213" s="18"/>
      <c r="AB213" s="32"/>
      <c r="AC213" s="18"/>
      <c r="AD213" s="18"/>
      <c r="AE213" s="18"/>
      <c r="AF213" s="32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91"/>
      <c r="DZ213" s="191"/>
      <c r="EA213" s="191"/>
      <c r="EB213" s="191"/>
      <c r="EC213" s="191"/>
      <c r="ED213" s="191"/>
    </row>
    <row r="214" spans="1:134" ht="15" customHeight="1" thickBot="1" thickTop="1">
      <c r="A214" s="71">
        <v>0.6875</v>
      </c>
      <c r="B214" s="53"/>
      <c r="C214" s="54" t="s">
        <v>8</v>
      </c>
      <c r="D214" s="55">
        <f>L204</f>
        <v>11</v>
      </c>
      <c r="E214" s="56">
        <f>M204</f>
        <v>0</v>
      </c>
      <c r="F214" s="55">
        <f>L206</f>
        <v>13</v>
      </c>
      <c r="G214" s="56">
        <f>M206</f>
        <v>0</v>
      </c>
      <c r="H214" s="69" t="s">
        <v>20</v>
      </c>
      <c r="I214" s="92" t="s">
        <v>20</v>
      </c>
      <c r="J214" s="70" t="s">
        <v>20</v>
      </c>
      <c r="K214" s="67"/>
      <c r="L214" s="18"/>
      <c r="M214" s="18"/>
      <c r="N214" s="68"/>
      <c r="O214" s="17"/>
      <c r="P214" s="32"/>
      <c r="Q214" s="68"/>
      <c r="R214" s="18"/>
      <c r="S214" s="32"/>
      <c r="T214" s="68"/>
      <c r="U214" s="18"/>
      <c r="V214" s="32"/>
      <c r="W214" s="68"/>
      <c r="X214" s="18"/>
      <c r="Y214" s="32"/>
      <c r="Z214" s="68"/>
      <c r="AA214" s="18"/>
      <c r="AB214" s="32"/>
      <c r="AC214" s="18"/>
      <c r="AD214" s="18"/>
      <c r="AE214" s="18"/>
      <c r="AF214" s="32"/>
      <c r="AG214" s="18"/>
      <c r="AH214" s="6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92" t="s">
        <v>17</v>
      </c>
      <c r="DZ214" s="192" t="s">
        <v>23</v>
      </c>
      <c r="EA214" s="192" t="s">
        <v>24</v>
      </c>
      <c r="EB214" s="192" t="s">
        <v>25</v>
      </c>
      <c r="EC214" s="192" t="s">
        <v>26</v>
      </c>
      <c r="ED214" s="192" t="s">
        <v>27</v>
      </c>
    </row>
    <row r="215" spans="1:134" ht="15" customHeight="1" thickBot="1" thickTop="1">
      <c r="A215" s="71">
        <v>0.6979166666666666</v>
      </c>
      <c r="B215" s="53"/>
      <c r="C215" s="54" t="s">
        <v>9</v>
      </c>
      <c r="D215" s="55">
        <f>L216</f>
        <v>16</v>
      </c>
      <c r="E215" s="56">
        <f>M216</f>
        <v>0</v>
      </c>
      <c r="F215" s="55">
        <f>L218</f>
        <v>18</v>
      </c>
      <c r="G215" s="56">
        <f>M218</f>
        <v>0</v>
      </c>
      <c r="H215" s="69" t="s">
        <v>20</v>
      </c>
      <c r="I215" s="92" t="s">
        <v>20</v>
      </c>
      <c r="J215" s="70" t="s">
        <v>20</v>
      </c>
      <c r="K215" s="67"/>
      <c r="L215" s="20" t="s">
        <v>15</v>
      </c>
      <c r="M215" s="20" t="s">
        <v>3</v>
      </c>
      <c r="N215" s="396">
        <f>L216</f>
        <v>16</v>
      </c>
      <c r="O215" s="397"/>
      <c r="P215" s="398"/>
      <c r="Q215" s="396">
        <f>L217</f>
        <v>17</v>
      </c>
      <c r="R215" s="397"/>
      <c r="S215" s="398"/>
      <c r="T215" s="396">
        <f>L218</f>
        <v>18</v>
      </c>
      <c r="U215" s="397"/>
      <c r="V215" s="398"/>
      <c r="W215" s="396">
        <f>L219</f>
        <v>19</v>
      </c>
      <c r="X215" s="397"/>
      <c r="Y215" s="398"/>
      <c r="Z215" s="396">
        <f>L220</f>
        <v>20</v>
      </c>
      <c r="AA215" s="397"/>
      <c r="AB215" s="398"/>
      <c r="AC215" s="326" t="s">
        <v>21</v>
      </c>
      <c r="AD215" s="365"/>
      <c r="AE215" s="365"/>
      <c r="AF215" s="365"/>
      <c r="AG215" s="365"/>
      <c r="AH215" s="366"/>
      <c r="AI215" s="326" t="s">
        <v>17</v>
      </c>
      <c r="AJ215" s="365"/>
      <c r="AK215" s="366"/>
      <c r="AL215" s="277" t="s">
        <v>18</v>
      </c>
      <c r="AM215" s="66"/>
      <c r="AN215" s="47" t="str">
        <f aca="true" t="shared" si="30" ref="AN215:AN220">L215</f>
        <v>Nr</v>
      </c>
      <c r="AO215" s="42" t="str">
        <f aca="true" t="shared" si="31" ref="AO215:AO220">M215</f>
        <v>Grupp 4</v>
      </c>
      <c r="AP215" s="396">
        <f>AN216</f>
        <v>16</v>
      </c>
      <c r="AQ215" s="397"/>
      <c r="AR215" s="398"/>
      <c r="AS215" s="396">
        <f>AN217</f>
        <v>17</v>
      </c>
      <c r="AT215" s="397"/>
      <c r="AU215" s="398"/>
      <c r="AV215" s="396">
        <f>AN218</f>
        <v>18</v>
      </c>
      <c r="AW215" s="397"/>
      <c r="AX215" s="398"/>
      <c r="AY215" s="396">
        <f>AN219</f>
        <v>19</v>
      </c>
      <c r="AZ215" s="397"/>
      <c r="BA215" s="398"/>
      <c r="BB215" s="396">
        <f>AN220</f>
        <v>20</v>
      </c>
      <c r="BC215" s="397"/>
      <c r="BD215" s="398"/>
      <c r="BE215" s="395" t="s">
        <v>21</v>
      </c>
      <c r="BF215" s="388"/>
      <c r="BG215" s="388"/>
      <c r="BH215" s="388"/>
      <c r="BI215" s="388"/>
      <c r="BJ215" s="388"/>
      <c r="BK215" s="389"/>
      <c r="BL215" s="387" t="s">
        <v>17</v>
      </c>
      <c r="BM215" s="388"/>
      <c r="BN215" s="389"/>
      <c r="BO215" s="185" t="s">
        <v>18</v>
      </c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91"/>
      <c r="DZ215" s="192">
        <f>IF(N216="-",0,IF(N216&gt;P216,3,IF(N216=P216,1,0)))</f>
        <v>0</v>
      </c>
      <c r="EA215" s="192">
        <f>IF(Q216="-",0,IF(Q216&gt;S216,3,IF(Q216=S216,1,0)))</f>
        <v>0</v>
      </c>
      <c r="EB215" s="192">
        <f>IF(T216="-",0,IF(T216&gt;V216,3,IF(T216=V216,1,0)))</f>
        <v>0</v>
      </c>
      <c r="EC215" s="192">
        <f>IF(W216="-",0,IF(W216&gt;Y216,3,IF(W216=Y216,1,0)))</f>
        <v>0</v>
      </c>
      <c r="ED215" s="192">
        <f>IF(Z216="-",0,IF(Z216&gt;AB216,3,IF(Z216=AB216,1,0)))</f>
        <v>0</v>
      </c>
    </row>
    <row r="216" spans="1:134" ht="15" customHeight="1" thickBot="1" thickTop="1">
      <c r="A216" s="71">
        <v>0.7083333333333334</v>
      </c>
      <c r="B216" s="53"/>
      <c r="C216" s="54" t="s">
        <v>8</v>
      </c>
      <c r="D216" s="55">
        <f>L205</f>
        <v>12</v>
      </c>
      <c r="E216" s="56">
        <f>M205</f>
        <v>0</v>
      </c>
      <c r="F216" s="55">
        <f>L207</f>
        <v>14</v>
      </c>
      <c r="G216" s="56">
        <f>M207</f>
        <v>0</v>
      </c>
      <c r="H216" s="69" t="s">
        <v>20</v>
      </c>
      <c r="I216" s="92" t="s">
        <v>20</v>
      </c>
      <c r="J216" s="70" t="s">
        <v>20</v>
      </c>
      <c r="K216" s="46"/>
      <c r="L216" s="20">
        <v>16</v>
      </c>
      <c r="M216" s="28"/>
      <c r="N216" s="180" t="s">
        <v>20</v>
      </c>
      <c r="O216" s="181"/>
      <c r="P216" s="182" t="s">
        <v>20</v>
      </c>
      <c r="Q216" s="151" t="str">
        <f>H205</f>
        <v>-</v>
      </c>
      <c r="R216" s="227" t="s">
        <v>20</v>
      </c>
      <c r="S216" s="152" t="str">
        <f>J205</f>
        <v>-</v>
      </c>
      <c r="T216" s="151" t="str">
        <f>H215</f>
        <v>-</v>
      </c>
      <c r="U216" s="227" t="s">
        <v>20</v>
      </c>
      <c r="V216" s="152" t="str">
        <f>J215</f>
        <v>-</v>
      </c>
      <c r="W216" s="151" t="str">
        <f>H221</f>
        <v>-</v>
      </c>
      <c r="X216" s="227" t="s">
        <v>20</v>
      </c>
      <c r="Y216" s="152" t="str">
        <f>J221</f>
        <v>-</v>
      </c>
      <c r="Z216" s="151" t="str">
        <f>J209</f>
        <v>-</v>
      </c>
      <c r="AA216" s="227" t="s">
        <v>20</v>
      </c>
      <c r="AB216" s="152" t="str">
        <f>H209</f>
        <v>-</v>
      </c>
      <c r="AC216" s="406"/>
      <c r="AD216" s="151">
        <f>SUM(Q216,T216,W216,Z216)</f>
        <v>0</v>
      </c>
      <c r="AE216" s="227" t="s">
        <v>20</v>
      </c>
      <c r="AF216" s="152">
        <f>SUM(S216,V216,Y216,AB216)</f>
        <v>0</v>
      </c>
      <c r="AG216" s="406" t="e">
        <f>SUM(U216+X216+AA216+AD216)</f>
        <v>#VALUE!</v>
      </c>
      <c r="AH216" s="151">
        <f>SUM(AD216-AF216)</f>
        <v>0</v>
      </c>
      <c r="AI216" s="406"/>
      <c r="AJ216" s="55">
        <f>SUM(DZ215:ED215)</f>
        <v>0</v>
      </c>
      <c r="AK216" s="406"/>
      <c r="AL216" s="101"/>
      <c r="AM216" s="23"/>
      <c r="AN216" s="21">
        <f t="shared" si="30"/>
        <v>16</v>
      </c>
      <c r="AO216" s="27">
        <f t="shared" si="31"/>
        <v>0</v>
      </c>
      <c r="AP216" s="381"/>
      <c r="AQ216" s="382"/>
      <c r="AR216" s="383"/>
      <c r="AS216" s="59"/>
      <c r="AT216" s="21" t="s">
        <v>20</v>
      </c>
      <c r="AU216" s="60"/>
      <c r="AV216" s="59"/>
      <c r="AW216" s="21" t="s">
        <v>20</v>
      </c>
      <c r="AX216" s="60"/>
      <c r="AY216" s="59"/>
      <c r="AZ216" s="21" t="s">
        <v>20</v>
      </c>
      <c r="BA216" s="60"/>
      <c r="BB216" s="59"/>
      <c r="BC216" s="21" t="s">
        <v>20</v>
      </c>
      <c r="BD216" s="60"/>
      <c r="BE216" s="384"/>
      <c r="BF216" s="59"/>
      <c r="BG216" s="21" t="s">
        <v>20</v>
      </c>
      <c r="BH216" s="60"/>
      <c r="BI216" s="384"/>
      <c r="BJ216" s="59"/>
      <c r="BK216" s="384"/>
      <c r="BL216" s="378"/>
      <c r="BM216" s="61"/>
      <c r="BN216" s="390"/>
      <c r="BO216" s="29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91"/>
      <c r="DZ216" s="192">
        <f>IF(N217="-",0,IF(N217&gt;P217,3,IF(N217=P217,1,0)))</f>
        <v>0</v>
      </c>
      <c r="EA216" s="192">
        <f>IF(Q217="-",0,IF(Q217&gt;S217,3,IF(Q217=S217,1,0)))</f>
        <v>0</v>
      </c>
      <c r="EB216" s="192">
        <f>IF(T217="-",0,IF(T217&gt;V217,3,IF(T217=V217,1,0)))</f>
        <v>0</v>
      </c>
      <c r="EC216" s="192">
        <f>IF(W217="-",0,IF(W217&gt;Y217,3,IF(W217=Y217,1,0)))</f>
        <v>0</v>
      </c>
      <c r="ED216" s="192">
        <f>IF(Z217="-",0,IF(Z217&gt;AB217,3,IF(Z217=AB217,1,0)))</f>
        <v>0</v>
      </c>
    </row>
    <row r="217" spans="1:134" ht="15" customHeight="1" thickBot="1" thickTop="1">
      <c r="A217" s="71">
        <v>0.71875</v>
      </c>
      <c r="B217" s="53"/>
      <c r="C217" s="54" t="s">
        <v>9</v>
      </c>
      <c r="D217" s="55">
        <f>L217</f>
        <v>17</v>
      </c>
      <c r="E217" s="56">
        <f>M217</f>
        <v>0</v>
      </c>
      <c r="F217" s="55">
        <f>L219</f>
        <v>19</v>
      </c>
      <c r="G217" s="56">
        <f>M219</f>
        <v>0</v>
      </c>
      <c r="H217" s="69" t="s">
        <v>20</v>
      </c>
      <c r="I217" s="92" t="s">
        <v>20</v>
      </c>
      <c r="J217" s="70" t="s">
        <v>20</v>
      </c>
      <c r="K217" s="46"/>
      <c r="L217" s="20">
        <v>17</v>
      </c>
      <c r="M217" s="28"/>
      <c r="N217" s="151" t="str">
        <f>J205</f>
        <v>-</v>
      </c>
      <c r="O217" s="227" t="s">
        <v>20</v>
      </c>
      <c r="P217" s="152" t="str">
        <f>H205</f>
        <v>-</v>
      </c>
      <c r="Q217" s="180" t="s">
        <v>20</v>
      </c>
      <c r="R217" s="181"/>
      <c r="S217" s="182" t="s">
        <v>20</v>
      </c>
      <c r="T217" s="151" t="str">
        <f>H211</f>
        <v>-</v>
      </c>
      <c r="U217" s="227" t="s">
        <v>20</v>
      </c>
      <c r="V217" s="152" t="str">
        <f>J211</f>
        <v>-</v>
      </c>
      <c r="W217" s="151" t="str">
        <f>H217</f>
        <v>-</v>
      </c>
      <c r="X217" s="227" t="s">
        <v>20</v>
      </c>
      <c r="Y217" s="152" t="str">
        <f>J217</f>
        <v>-</v>
      </c>
      <c r="Z217" s="151" t="str">
        <f>H223</f>
        <v>-</v>
      </c>
      <c r="AA217" s="227" t="s">
        <v>20</v>
      </c>
      <c r="AB217" s="152" t="str">
        <f>J223</f>
        <v>-</v>
      </c>
      <c r="AC217" s="407"/>
      <c r="AD217" s="151">
        <f>SUM(N217,T217,W217,Z217)</f>
        <v>0</v>
      </c>
      <c r="AE217" s="227" t="s">
        <v>20</v>
      </c>
      <c r="AF217" s="152">
        <f>SUM(P217,V217,Y217,AB217)</f>
        <v>0</v>
      </c>
      <c r="AG217" s="407" t="e">
        <f>SUM(R217+X217+AA217+AD217)</f>
        <v>#VALUE!</v>
      </c>
      <c r="AH217" s="151">
        <f>AD217-AF217</f>
        <v>0</v>
      </c>
      <c r="AI217" s="407"/>
      <c r="AJ217" s="55">
        <f>SUM(DZ216:ED216)</f>
        <v>0</v>
      </c>
      <c r="AK217" s="407"/>
      <c r="AL217" s="101"/>
      <c r="AM217" s="23"/>
      <c r="AN217" s="21">
        <f t="shared" si="30"/>
        <v>17</v>
      </c>
      <c r="AO217" s="27">
        <f t="shared" si="31"/>
        <v>0</v>
      </c>
      <c r="AP217" s="59"/>
      <c r="AQ217" s="21" t="s">
        <v>20</v>
      </c>
      <c r="AR217" s="60"/>
      <c r="AS217" s="381"/>
      <c r="AT217" s="382"/>
      <c r="AU217" s="383"/>
      <c r="AV217" s="59"/>
      <c r="AW217" s="21" t="s">
        <v>20</v>
      </c>
      <c r="AX217" s="60"/>
      <c r="AY217" s="59"/>
      <c r="AZ217" s="21" t="s">
        <v>20</v>
      </c>
      <c r="BA217" s="60"/>
      <c r="BB217" s="59"/>
      <c r="BC217" s="21" t="s">
        <v>20</v>
      </c>
      <c r="BD217" s="60"/>
      <c r="BE217" s="385"/>
      <c r="BF217" s="59"/>
      <c r="BG217" s="21" t="s">
        <v>20</v>
      </c>
      <c r="BH217" s="60"/>
      <c r="BI217" s="385"/>
      <c r="BJ217" s="59"/>
      <c r="BK217" s="385"/>
      <c r="BL217" s="379"/>
      <c r="BM217" s="21"/>
      <c r="BN217" s="391"/>
      <c r="BO217" s="29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91"/>
      <c r="DZ217" s="192">
        <f>IF(N218="-",0,IF(N218&gt;P218,3,IF(N218=P218,1,0)))</f>
        <v>0</v>
      </c>
      <c r="EA217" s="192">
        <f>IF(Q218="-",0,IF(Q218&gt;S218,3,IF(Q218=S218,1,0)))</f>
        <v>0</v>
      </c>
      <c r="EB217" s="192">
        <f>IF(T218="-",0,IF(T218&gt;V218,3,IF(T218=V218,1,0)))</f>
        <v>0</v>
      </c>
      <c r="EC217" s="192">
        <f>IF(W218="-",0,IF(W218&gt;Y218,3,IF(W218=Y218,1,0)))</f>
        <v>0</v>
      </c>
      <c r="ED217" s="192">
        <f>IF(Z218="-",0,IF(Z218&gt;AB218,3,IF(Z218=AB218,1,0)))</f>
        <v>0</v>
      </c>
    </row>
    <row r="218" spans="1:134" ht="15" customHeight="1" thickBot="1" thickTop="1">
      <c r="A218" s="71">
        <v>0.7291666666666666</v>
      </c>
      <c r="B218" s="53"/>
      <c r="C218" s="54" t="s">
        <v>8</v>
      </c>
      <c r="D218" s="55">
        <f>L208</f>
        <v>15</v>
      </c>
      <c r="E218" s="56">
        <f>M208</f>
        <v>0</v>
      </c>
      <c r="F218" s="55">
        <f>L206</f>
        <v>13</v>
      </c>
      <c r="G218" s="56">
        <f>M206</f>
        <v>0</v>
      </c>
      <c r="H218" s="69" t="s">
        <v>20</v>
      </c>
      <c r="I218" s="92" t="s">
        <v>20</v>
      </c>
      <c r="J218" s="70" t="s">
        <v>20</v>
      </c>
      <c r="K218" s="46"/>
      <c r="L218" s="20">
        <v>18</v>
      </c>
      <c r="M218" s="28"/>
      <c r="N218" s="151" t="str">
        <f>J215</f>
        <v>-</v>
      </c>
      <c r="O218" s="227" t="s">
        <v>20</v>
      </c>
      <c r="P218" s="152" t="str">
        <f>H215</f>
        <v>-</v>
      </c>
      <c r="Q218" s="151" t="str">
        <f>J211</f>
        <v>-</v>
      </c>
      <c r="R218" s="227" t="s">
        <v>20</v>
      </c>
      <c r="S218" s="152" t="str">
        <f>H211</f>
        <v>-</v>
      </c>
      <c r="T218" s="180" t="s">
        <v>20</v>
      </c>
      <c r="U218" s="181"/>
      <c r="V218" s="182" t="s">
        <v>20</v>
      </c>
      <c r="W218" s="151" t="str">
        <f>H207</f>
        <v>-</v>
      </c>
      <c r="X218" s="227" t="s">
        <v>20</v>
      </c>
      <c r="Y218" s="152" t="str">
        <f>J207</f>
        <v>-</v>
      </c>
      <c r="Z218" s="151" t="str">
        <f>J219</f>
        <v>-</v>
      </c>
      <c r="AA218" s="227" t="s">
        <v>20</v>
      </c>
      <c r="AB218" s="152" t="str">
        <f>H219</f>
        <v>-</v>
      </c>
      <c r="AC218" s="407"/>
      <c r="AD218" s="151">
        <f>SUM(N218,Q218,W218,Z218)</f>
        <v>0</v>
      </c>
      <c r="AE218" s="227" t="s">
        <v>20</v>
      </c>
      <c r="AF218" s="152">
        <f>SUM(P218,S218,Y218,AB218)</f>
        <v>0</v>
      </c>
      <c r="AG218" s="407" t="e">
        <f>SUM(R218+U218+AA218+AD218)</f>
        <v>#VALUE!</v>
      </c>
      <c r="AH218" s="151">
        <f>AD218-AF218</f>
        <v>0</v>
      </c>
      <c r="AI218" s="407"/>
      <c r="AJ218" s="55">
        <f>SUM(DZ217:ED217)</f>
        <v>0</v>
      </c>
      <c r="AK218" s="407"/>
      <c r="AL218" s="101"/>
      <c r="AM218" s="23"/>
      <c r="AN218" s="21">
        <f t="shared" si="30"/>
        <v>18</v>
      </c>
      <c r="AO218" s="27">
        <f t="shared" si="31"/>
        <v>0</v>
      </c>
      <c r="AP218" s="59"/>
      <c r="AQ218" s="21" t="s">
        <v>20</v>
      </c>
      <c r="AR218" s="60"/>
      <c r="AS218" s="59"/>
      <c r="AT218" s="21" t="s">
        <v>20</v>
      </c>
      <c r="AU218" s="60"/>
      <c r="AV218" s="381"/>
      <c r="AW218" s="382"/>
      <c r="AX218" s="383"/>
      <c r="AY218" s="59"/>
      <c r="AZ218" s="21" t="s">
        <v>20</v>
      </c>
      <c r="BA218" s="60"/>
      <c r="BB218" s="59"/>
      <c r="BC218" s="21" t="s">
        <v>20</v>
      </c>
      <c r="BD218" s="60"/>
      <c r="BE218" s="385"/>
      <c r="BF218" s="59"/>
      <c r="BG218" s="21" t="s">
        <v>20</v>
      </c>
      <c r="BH218" s="60"/>
      <c r="BI218" s="385"/>
      <c r="BJ218" s="59"/>
      <c r="BK218" s="385"/>
      <c r="BL218" s="379"/>
      <c r="BM218" s="21"/>
      <c r="BN218" s="391"/>
      <c r="BO218" s="29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91"/>
      <c r="DZ218" s="192">
        <f>IF(N219="-",0,IF(N219&gt;P219,3,IF(N219=P219,1,0)))</f>
        <v>0</v>
      </c>
      <c r="EA218" s="192">
        <f>IF(Q219="-",0,IF(Q219&gt;S219,3,IF(Q219=S219,1,0)))</f>
        <v>0</v>
      </c>
      <c r="EB218" s="192">
        <f>IF(T219="-",0,IF(T219&gt;V219,3,IF(T219=V219,1,0)))</f>
        <v>0</v>
      </c>
      <c r="EC218" s="192">
        <f>IF(W219="-",0,IF(W219&gt;Y219,3,IF(W219=Y219,1,0)))</f>
        <v>0</v>
      </c>
      <c r="ED218" s="192">
        <f>IF(Z219="-",0,IF(Z219&gt;AB219,3,IF(Z219=AB219,1,0)))</f>
        <v>0</v>
      </c>
    </row>
    <row r="219" spans="1:134" ht="15" customHeight="1" thickBot="1" thickTop="1">
      <c r="A219" s="71">
        <v>0.7395833333333334</v>
      </c>
      <c r="B219" s="53"/>
      <c r="C219" s="54" t="s">
        <v>9</v>
      </c>
      <c r="D219" s="55">
        <f>L220</f>
        <v>20</v>
      </c>
      <c r="E219" s="56">
        <f>M220</f>
        <v>0</v>
      </c>
      <c r="F219" s="55">
        <f>L218</f>
        <v>18</v>
      </c>
      <c r="G219" s="56">
        <f>M218</f>
        <v>0</v>
      </c>
      <c r="H219" s="69" t="s">
        <v>20</v>
      </c>
      <c r="I219" s="92" t="s">
        <v>20</v>
      </c>
      <c r="J219" s="70" t="s">
        <v>20</v>
      </c>
      <c r="K219" s="46"/>
      <c r="L219" s="20">
        <v>19</v>
      </c>
      <c r="M219" s="28"/>
      <c r="N219" s="151" t="str">
        <f>J221</f>
        <v>-</v>
      </c>
      <c r="O219" s="227" t="s">
        <v>20</v>
      </c>
      <c r="P219" s="152" t="str">
        <f>H221</f>
        <v>-</v>
      </c>
      <c r="Q219" s="151" t="str">
        <f>J217</f>
        <v>-</v>
      </c>
      <c r="R219" s="227" t="s">
        <v>20</v>
      </c>
      <c r="S219" s="152" t="str">
        <f>H217</f>
        <v>-</v>
      </c>
      <c r="T219" s="151" t="str">
        <f>J207</f>
        <v>-</v>
      </c>
      <c r="U219" s="227" t="s">
        <v>20</v>
      </c>
      <c r="V219" s="152" t="str">
        <f>H207</f>
        <v>-</v>
      </c>
      <c r="W219" s="180" t="s">
        <v>20</v>
      </c>
      <c r="X219" s="181"/>
      <c r="Y219" s="182" t="s">
        <v>20</v>
      </c>
      <c r="Z219" s="151" t="str">
        <f>H213</f>
        <v>-</v>
      </c>
      <c r="AA219" s="227" t="s">
        <v>20</v>
      </c>
      <c r="AB219" s="152" t="str">
        <f>J213</f>
        <v>-</v>
      </c>
      <c r="AC219" s="407"/>
      <c r="AD219" s="151">
        <f>SUM(N219,Q219,T219,Z219)</f>
        <v>0</v>
      </c>
      <c r="AE219" s="227" t="s">
        <v>20</v>
      </c>
      <c r="AF219" s="152">
        <f>SUM(P219,S219,V219,AB219)</f>
        <v>0</v>
      </c>
      <c r="AG219" s="407" t="e">
        <f>SUM(R219+U219+X219+AD219)</f>
        <v>#VALUE!</v>
      </c>
      <c r="AH219" s="151">
        <f>AD219-AF219</f>
        <v>0</v>
      </c>
      <c r="AI219" s="407"/>
      <c r="AJ219" s="55">
        <f>SUM(DZ218:ED218)</f>
        <v>0</v>
      </c>
      <c r="AK219" s="407"/>
      <c r="AL219" s="101"/>
      <c r="AM219" s="23"/>
      <c r="AN219" s="21">
        <f t="shared" si="30"/>
        <v>19</v>
      </c>
      <c r="AO219" s="27">
        <f t="shared" si="31"/>
        <v>0</v>
      </c>
      <c r="AP219" s="59"/>
      <c r="AQ219" s="21" t="s">
        <v>20</v>
      </c>
      <c r="AR219" s="60"/>
      <c r="AS219" s="59"/>
      <c r="AT219" s="21" t="s">
        <v>20</v>
      </c>
      <c r="AU219" s="60"/>
      <c r="AV219" s="59"/>
      <c r="AW219" s="21" t="s">
        <v>20</v>
      </c>
      <c r="AX219" s="60"/>
      <c r="AY219" s="381"/>
      <c r="AZ219" s="382"/>
      <c r="BA219" s="383"/>
      <c r="BB219" s="59"/>
      <c r="BC219" s="21" t="s">
        <v>20</v>
      </c>
      <c r="BD219" s="60"/>
      <c r="BE219" s="385"/>
      <c r="BF219" s="59"/>
      <c r="BG219" s="21" t="s">
        <v>20</v>
      </c>
      <c r="BH219" s="60"/>
      <c r="BI219" s="385"/>
      <c r="BJ219" s="59"/>
      <c r="BK219" s="385"/>
      <c r="BL219" s="379"/>
      <c r="BM219" s="21"/>
      <c r="BN219" s="391"/>
      <c r="BO219" s="29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91"/>
      <c r="DZ219" s="192">
        <f>IF(N220="-",0,IF(N220&gt;P220,3,IF(N220=P220,1,0)))</f>
        <v>0</v>
      </c>
      <c r="EA219" s="192">
        <f>IF(Q220="-",0,IF(Q220&gt;S220,3,IF(Q220=S220,1,0)))</f>
        <v>0</v>
      </c>
      <c r="EB219" s="192">
        <f>IF(T220="-",0,IF(T220&gt;V220,3,IF(T220=V220,1,0)))</f>
        <v>0</v>
      </c>
      <c r="EC219" s="192">
        <f>IF(W220="-",0,IF(W220&gt;Y220,3,IF(W220=Y220,1,0)))</f>
        <v>0</v>
      </c>
      <c r="ED219" s="192">
        <f>IF(Z220="-",0,IF(Z220&gt;AB220,3,IF(Z220=AB220,1,0)))</f>
        <v>0</v>
      </c>
    </row>
    <row r="220" spans="1:134" ht="15" customHeight="1" thickBot="1" thickTop="1">
      <c r="A220" s="71">
        <v>0.75</v>
      </c>
      <c r="B220" s="53"/>
      <c r="C220" s="54" t="s">
        <v>8</v>
      </c>
      <c r="D220" s="55">
        <f>L204</f>
        <v>11</v>
      </c>
      <c r="E220" s="56">
        <f>M204</f>
        <v>0</v>
      </c>
      <c r="F220" s="55">
        <f>L207</f>
        <v>14</v>
      </c>
      <c r="G220" s="56">
        <f>M207</f>
        <v>0</v>
      </c>
      <c r="H220" s="69" t="s">
        <v>20</v>
      </c>
      <c r="I220" s="92" t="s">
        <v>20</v>
      </c>
      <c r="J220" s="70" t="s">
        <v>20</v>
      </c>
      <c r="K220" s="46"/>
      <c r="L220" s="21">
        <v>20</v>
      </c>
      <c r="M220" s="28"/>
      <c r="N220" s="151" t="str">
        <f>H209</f>
        <v>-</v>
      </c>
      <c r="O220" s="227" t="s">
        <v>20</v>
      </c>
      <c r="P220" s="152" t="str">
        <f>J209</f>
        <v>-</v>
      </c>
      <c r="Q220" s="151" t="str">
        <f>J223</f>
        <v>-</v>
      </c>
      <c r="R220" s="227" t="s">
        <v>20</v>
      </c>
      <c r="S220" s="152" t="str">
        <f>H223</f>
        <v>-</v>
      </c>
      <c r="T220" s="151" t="str">
        <f>H219</f>
        <v>-</v>
      </c>
      <c r="U220" s="227" t="s">
        <v>20</v>
      </c>
      <c r="V220" s="152" t="str">
        <f>J219</f>
        <v>-</v>
      </c>
      <c r="W220" s="151" t="str">
        <f>J213</f>
        <v>-</v>
      </c>
      <c r="X220" s="227" t="s">
        <v>20</v>
      </c>
      <c r="Y220" s="152" t="str">
        <f>H213</f>
        <v>-</v>
      </c>
      <c r="Z220" s="180" t="s">
        <v>20</v>
      </c>
      <c r="AA220" s="181"/>
      <c r="AB220" s="182" t="s">
        <v>20</v>
      </c>
      <c r="AC220" s="408"/>
      <c r="AD220" s="151">
        <f>SUM(N220,Q220,T220,W220)</f>
        <v>0</v>
      </c>
      <c r="AE220" s="227" t="s">
        <v>20</v>
      </c>
      <c r="AF220" s="152">
        <f>SUM(P220,S220,V220,Y220)</f>
        <v>0</v>
      </c>
      <c r="AG220" s="408" t="e">
        <f>SUM(R220+U220+X220+AA220)</f>
        <v>#VALUE!</v>
      </c>
      <c r="AH220" s="151">
        <f>AD220-AF220</f>
        <v>0</v>
      </c>
      <c r="AI220" s="408"/>
      <c r="AJ220" s="55">
        <f>SUM(DZ219:ED219)</f>
        <v>0</v>
      </c>
      <c r="AK220" s="408"/>
      <c r="AL220" s="101"/>
      <c r="AM220" s="23"/>
      <c r="AN220" s="21">
        <f t="shared" si="30"/>
        <v>20</v>
      </c>
      <c r="AO220" s="27">
        <f t="shared" si="31"/>
        <v>0</v>
      </c>
      <c r="AP220" s="59"/>
      <c r="AQ220" s="21" t="s">
        <v>20</v>
      </c>
      <c r="AR220" s="60"/>
      <c r="AS220" s="59"/>
      <c r="AT220" s="21" t="s">
        <v>20</v>
      </c>
      <c r="AU220" s="60"/>
      <c r="AV220" s="59"/>
      <c r="AW220" s="21" t="s">
        <v>20</v>
      </c>
      <c r="AX220" s="60"/>
      <c r="AY220" s="59"/>
      <c r="AZ220" s="21" t="s">
        <v>20</v>
      </c>
      <c r="BA220" s="60"/>
      <c r="BB220" s="381"/>
      <c r="BC220" s="382"/>
      <c r="BD220" s="383"/>
      <c r="BE220" s="386"/>
      <c r="BF220" s="59"/>
      <c r="BG220" s="21" t="s">
        <v>20</v>
      </c>
      <c r="BH220" s="60"/>
      <c r="BI220" s="386"/>
      <c r="BJ220" s="59"/>
      <c r="BK220" s="386"/>
      <c r="BL220" s="380"/>
      <c r="BM220" s="21"/>
      <c r="BN220" s="392"/>
      <c r="BO220" s="29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91"/>
      <c r="DZ220" s="191"/>
      <c r="EA220" s="191"/>
      <c r="EB220" s="191"/>
      <c r="EC220" s="191"/>
      <c r="ED220" s="191"/>
    </row>
    <row r="221" spans="1:134" ht="15" customHeight="1" thickBot="1" thickTop="1">
      <c r="A221" s="71">
        <v>0.7604166666666666</v>
      </c>
      <c r="B221" s="53"/>
      <c r="C221" s="54" t="s">
        <v>9</v>
      </c>
      <c r="D221" s="55">
        <f>L216</f>
        <v>16</v>
      </c>
      <c r="E221" s="56">
        <f>M216</f>
        <v>0</v>
      </c>
      <c r="F221" s="55">
        <f>L219</f>
        <v>19</v>
      </c>
      <c r="G221" s="56">
        <f>M219</f>
        <v>0</v>
      </c>
      <c r="H221" s="69" t="s">
        <v>20</v>
      </c>
      <c r="I221" s="92" t="s">
        <v>20</v>
      </c>
      <c r="J221" s="70" t="s">
        <v>20</v>
      </c>
      <c r="K221" s="46"/>
      <c r="L221" s="18"/>
      <c r="M221" s="18"/>
      <c r="N221" s="68"/>
      <c r="O221" s="17"/>
      <c r="P221" s="32"/>
      <c r="Q221" s="68"/>
      <c r="R221" s="18"/>
      <c r="S221" s="32"/>
      <c r="T221" s="68"/>
      <c r="U221" s="18"/>
      <c r="V221" s="32"/>
      <c r="W221" s="68"/>
      <c r="X221" s="18"/>
      <c r="Y221" s="32"/>
      <c r="Z221" s="68"/>
      <c r="AA221" s="18"/>
      <c r="AB221" s="32"/>
      <c r="AC221" s="18"/>
      <c r="AD221" s="18"/>
      <c r="AE221" s="18"/>
      <c r="AF221" s="32"/>
      <c r="AG221" s="18"/>
      <c r="AH221" s="6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91"/>
      <c r="DZ221" s="191"/>
      <c r="EA221" s="191"/>
      <c r="EB221" s="191"/>
      <c r="EC221" s="191"/>
      <c r="ED221" s="191"/>
    </row>
    <row r="222" spans="1:134" ht="15" customHeight="1" thickBot="1" thickTop="1">
      <c r="A222" s="71">
        <v>0.7708333333333334</v>
      </c>
      <c r="B222" s="53"/>
      <c r="C222" s="54" t="s">
        <v>8</v>
      </c>
      <c r="D222" s="55">
        <f>L205</f>
        <v>12</v>
      </c>
      <c r="E222" s="56">
        <f>M205</f>
        <v>0</v>
      </c>
      <c r="F222" s="55">
        <f>L208</f>
        <v>15</v>
      </c>
      <c r="G222" s="56">
        <f>M208</f>
        <v>0</v>
      </c>
      <c r="H222" s="69" t="s">
        <v>20</v>
      </c>
      <c r="I222" s="92" t="s">
        <v>20</v>
      </c>
      <c r="J222" s="70" t="s">
        <v>20</v>
      </c>
      <c r="K222" s="46"/>
      <c r="L222" s="17"/>
      <c r="M222" s="18"/>
      <c r="N222" s="68"/>
      <c r="O222" s="17"/>
      <c r="P222" s="32"/>
      <c r="Q222" s="68"/>
      <c r="R222" s="18"/>
      <c r="S222" s="32"/>
      <c r="T222" s="68"/>
      <c r="U222" s="18"/>
      <c r="V222" s="32"/>
      <c r="W222" s="68"/>
      <c r="X222" s="18"/>
      <c r="Y222" s="32"/>
      <c r="Z222" s="68"/>
      <c r="AA222" s="18"/>
      <c r="AB222" s="32"/>
      <c r="AC222" s="18"/>
      <c r="AD222" s="18"/>
      <c r="AE222" s="18"/>
      <c r="AF222" s="32"/>
      <c r="AG222" s="18"/>
      <c r="AH222" s="6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91"/>
      <c r="DZ222" s="191"/>
      <c r="EA222" s="191"/>
      <c r="EB222" s="191"/>
      <c r="EC222" s="191"/>
      <c r="ED222" s="191"/>
    </row>
    <row r="223" spans="1:134" ht="15" customHeight="1" thickBot="1" thickTop="1">
      <c r="A223" s="71">
        <v>0.78125</v>
      </c>
      <c r="B223" s="53"/>
      <c r="C223" s="54" t="s">
        <v>9</v>
      </c>
      <c r="D223" s="55">
        <f>L217</f>
        <v>17</v>
      </c>
      <c r="E223" s="56">
        <f>M217</f>
        <v>0</v>
      </c>
      <c r="F223" s="55">
        <f>L220</f>
        <v>20</v>
      </c>
      <c r="G223" s="56">
        <f>M220</f>
        <v>0</v>
      </c>
      <c r="H223" s="69" t="s">
        <v>20</v>
      </c>
      <c r="I223" s="92" t="s">
        <v>20</v>
      </c>
      <c r="J223" s="70" t="s">
        <v>20</v>
      </c>
      <c r="K223" s="46"/>
      <c r="L223" s="17"/>
      <c r="M223" s="18"/>
      <c r="N223" s="68"/>
      <c r="O223" s="17"/>
      <c r="P223" s="32"/>
      <c r="Q223" s="68"/>
      <c r="R223" s="18"/>
      <c r="S223" s="32"/>
      <c r="T223" s="68"/>
      <c r="U223" s="18"/>
      <c r="V223" s="32"/>
      <c r="W223" s="68"/>
      <c r="X223" s="18"/>
      <c r="Y223" s="32"/>
      <c r="Z223" s="68"/>
      <c r="AA223" s="18"/>
      <c r="AB223" s="32"/>
      <c r="AC223" s="18"/>
      <c r="AD223" s="18"/>
      <c r="AE223" s="18"/>
      <c r="AF223" s="32"/>
      <c r="AG223" s="18"/>
      <c r="AH223" s="6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91"/>
      <c r="DZ223" s="191"/>
      <c r="EA223" s="191"/>
      <c r="EB223" s="191"/>
      <c r="EC223" s="191"/>
      <c r="ED223" s="191"/>
    </row>
    <row r="224" spans="1:134" ht="15" customHeight="1" thickTop="1">
      <c r="A224" s="18"/>
      <c r="B224" s="18"/>
      <c r="C224" s="18"/>
      <c r="D224" s="18"/>
      <c r="E224" s="18"/>
      <c r="F224" s="18"/>
      <c r="G224" s="18"/>
      <c r="H224" s="34"/>
      <c r="I224" s="34"/>
      <c r="J224" s="34"/>
      <c r="K224" s="46"/>
      <c r="L224" s="17"/>
      <c r="M224" s="18"/>
      <c r="N224" s="68"/>
      <c r="O224" s="17"/>
      <c r="P224" s="32"/>
      <c r="Q224" s="68"/>
      <c r="R224" s="18"/>
      <c r="S224" s="32"/>
      <c r="T224" s="68"/>
      <c r="U224" s="18"/>
      <c r="V224" s="32"/>
      <c r="W224" s="68"/>
      <c r="X224" s="18"/>
      <c r="Y224" s="32"/>
      <c r="Z224" s="68"/>
      <c r="AA224" s="18"/>
      <c r="AB224" s="32"/>
      <c r="AC224" s="18"/>
      <c r="AD224" s="18"/>
      <c r="AE224" s="18"/>
      <c r="AF224" s="32"/>
      <c r="AG224" s="18"/>
      <c r="AH224" s="6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91"/>
      <c r="DZ224" s="191"/>
      <c r="EA224" s="191"/>
      <c r="EB224" s="191"/>
      <c r="EC224" s="191"/>
      <c r="ED224" s="191"/>
    </row>
    <row r="225" spans="1:134" ht="15" customHeight="1" thickBot="1">
      <c r="A225" s="18"/>
      <c r="B225" s="18"/>
      <c r="C225" s="18"/>
      <c r="D225" s="18"/>
      <c r="E225" s="18"/>
      <c r="F225" s="18"/>
      <c r="G225" s="18"/>
      <c r="H225" s="34"/>
      <c r="I225" s="34"/>
      <c r="J225" s="34"/>
      <c r="K225" s="46"/>
      <c r="L225" s="17"/>
      <c r="M225" s="18"/>
      <c r="N225" s="68"/>
      <c r="O225" s="17"/>
      <c r="P225" s="32"/>
      <c r="Q225" s="68"/>
      <c r="R225" s="18"/>
      <c r="S225" s="32"/>
      <c r="T225" s="68"/>
      <c r="U225" s="18"/>
      <c r="V225" s="32"/>
      <c r="W225" s="68"/>
      <c r="X225" s="18"/>
      <c r="Y225" s="32"/>
      <c r="Z225" s="68"/>
      <c r="AA225" s="18"/>
      <c r="AB225" s="32"/>
      <c r="AC225" s="18"/>
      <c r="AD225" s="18"/>
      <c r="AE225" s="18"/>
      <c r="AF225" s="32"/>
      <c r="AG225" s="18"/>
      <c r="AH225" s="6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92" t="s">
        <v>17</v>
      </c>
      <c r="DZ225" s="192" t="s">
        <v>23</v>
      </c>
      <c r="EA225" s="192" t="s">
        <v>24</v>
      </c>
      <c r="EB225" s="192" t="s">
        <v>25</v>
      </c>
      <c r="EC225" s="192" t="s">
        <v>26</v>
      </c>
      <c r="ED225" s="192" t="s">
        <v>27</v>
      </c>
    </row>
    <row r="226" spans="1:134" ht="15" customHeight="1" thickBot="1" thickTop="1">
      <c r="A226" s="19" t="s">
        <v>16</v>
      </c>
      <c r="B226" s="53" t="s">
        <v>10</v>
      </c>
      <c r="C226" s="136" t="s">
        <v>30</v>
      </c>
      <c r="D226" s="47" t="s">
        <v>15</v>
      </c>
      <c r="E226" s="42" t="s">
        <v>4</v>
      </c>
      <c r="F226" s="47" t="s">
        <v>15</v>
      </c>
      <c r="G226" s="42" t="s">
        <v>4</v>
      </c>
      <c r="H226" s="411" t="s">
        <v>5</v>
      </c>
      <c r="I226" s="421"/>
      <c r="J226" s="422"/>
      <c r="K226" s="46"/>
      <c r="L226" s="20" t="s">
        <v>15</v>
      </c>
      <c r="M226" s="20" t="s">
        <v>13</v>
      </c>
      <c r="N226" s="381">
        <f>L227</f>
        <v>21</v>
      </c>
      <c r="O226" s="393"/>
      <c r="P226" s="394"/>
      <c r="Q226" s="381">
        <f>L228</f>
        <v>22</v>
      </c>
      <c r="R226" s="393"/>
      <c r="S226" s="394"/>
      <c r="T226" s="396">
        <f>L229</f>
        <v>23</v>
      </c>
      <c r="U226" s="404"/>
      <c r="V226" s="405"/>
      <c r="W226" s="396">
        <f>L230</f>
        <v>24</v>
      </c>
      <c r="X226" s="404"/>
      <c r="Y226" s="405"/>
      <c r="Z226" s="381">
        <f>L231</f>
        <v>25</v>
      </c>
      <c r="AA226" s="393"/>
      <c r="AB226" s="394"/>
      <c r="AC226" s="326" t="s">
        <v>21</v>
      </c>
      <c r="AD226" s="365"/>
      <c r="AE226" s="365"/>
      <c r="AF226" s="365"/>
      <c r="AG226" s="365"/>
      <c r="AH226" s="366"/>
      <c r="AI226" s="326" t="s">
        <v>17</v>
      </c>
      <c r="AJ226" s="365"/>
      <c r="AK226" s="366"/>
      <c r="AL226" s="277" t="s">
        <v>18</v>
      </c>
      <c r="AM226" s="66"/>
      <c r="AN226" s="47" t="str">
        <f aca="true" t="shared" si="32" ref="AN226:AN231">L226</f>
        <v>Nr</v>
      </c>
      <c r="AO226" s="42" t="str">
        <f aca="true" t="shared" si="33" ref="AO226:AO231">M226</f>
        <v>Grupp 5</v>
      </c>
      <c r="AP226" s="381">
        <f>AN227</f>
        <v>21</v>
      </c>
      <c r="AQ226" s="393"/>
      <c r="AR226" s="394"/>
      <c r="AS226" s="381">
        <f>AN228</f>
        <v>22</v>
      </c>
      <c r="AT226" s="393"/>
      <c r="AU226" s="394"/>
      <c r="AV226" s="381">
        <f>AN229</f>
        <v>23</v>
      </c>
      <c r="AW226" s="393"/>
      <c r="AX226" s="394"/>
      <c r="AY226" s="396">
        <f>AN230</f>
        <v>24</v>
      </c>
      <c r="AZ226" s="404"/>
      <c r="BA226" s="405"/>
      <c r="BB226" s="381">
        <f>AN231</f>
        <v>25</v>
      </c>
      <c r="BC226" s="393"/>
      <c r="BD226" s="394"/>
      <c r="BE226" s="395" t="s">
        <v>21</v>
      </c>
      <c r="BF226" s="388"/>
      <c r="BG226" s="388"/>
      <c r="BH226" s="388"/>
      <c r="BI226" s="388"/>
      <c r="BJ226" s="388"/>
      <c r="BK226" s="389"/>
      <c r="BL226" s="387" t="s">
        <v>17</v>
      </c>
      <c r="BM226" s="388"/>
      <c r="BN226" s="389"/>
      <c r="BO226" s="185" t="s">
        <v>18</v>
      </c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91"/>
      <c r="DZ226" s="192">
        <f>IF(N227="-",0,IF(N227&gt;P227,3,IF(N227=P227,1,0)))</f>
        <v>0</v>
      </c>
      <c r="EA226" s="192">
        <f>IF(Q227="-",0,IF(Q227&gt;S227,3,IF(Q227=S227,1,0)))</f>
        <v>0</v>
      </c>
      <c r="EB226" s="192">
        <f>IF(T227="-",0,IF(T227&gt;V227,3,IF(T227=V227,1,0)))</f>
        <v>0</v>
      </c>
      <c r="EC226" s="192">
        <f>IF(W227="-",0,IF(W227&gt;Y227,3,IF(W227=Y227,1,0)))</f>
        <v>0</v>
      </c>
      <c r="ED226" s="192">
        <f>IF(Z227="-",0,IF(Z227&gt;AB227,3,IF(Z227=AB227,1,0)))</f>
        <v>0</v>
      </c>
    </row>
    <row r="227" spans="1:134" ht="15" customHeight="1" thickBot="1" thickTop="1">
      <c r="A227" s="71">
        <v>0.7916666666666666</v>
      </c>
      <c r="B227" s="53"/>
      <c r="C227" s="54" t="s">
        <v>14</v>
      </c>
      <c r="D227" s="55">
        <f>L227</f>
        <v>21</v>
      </c>
      <c r="E227" s="56">
        <f>M227</f>
        <v>0</v>
      </c>
      <c r="F227" s="55">
        <f>L228</f>
        <v>22</v>
      </c>
      <c r="G227" s="56">
        <f>M228</f>
        <v>0</v>
      </c>
      <c r="H227" s="69" t="s">
        <v>20</v>
      </c>
      <c r="I227" s="92" t="s">
        <v>20</v>
      </c>
      <c r="J227" s="70" t="s">
        <v>20</v>
      </c>
      <c r="K227" s="46"/>
      <c r="L227" s="20">
        <v>21</v>
      </c>
      <c r="M227" s="28"/>
      <c r="N227" s="180" t="s">
        <v>20</v>
      </c>
      <c r="O227" s="183"/>
      <c r="P227" s="184" t="s">
        <v>20</v>
      </c>
      <c r="Q227" s="151" t="str">
        <f>H227</f>
        <v>-</v>
      </c>
      <c r="R227" s="227" t="s">
        <v>20</v>
      </c>
      <c r="S227" s="152" t="str">
        <f>J227</f>
        <v>-</v>
      </c>
      <c r="T227" s="151" t="str">
        <f>H232</f>
        <v>-</v>
      </c>
      <c r="U227" s="227" t="s">
        <v>20</v>
      </c>
      <c r="V227" s="152" t="str">
        <f>J232</f>
        <v>-</v>
      </c>
      <c r="W227" s="151" t="str">
        <f>H235</f>
        <v>-</v>
      </c>
      <c r="X227" s="227" t="s">
        <v>20</v>
      </c>
      <c r="Y227" s="152" t="str">
        <f>J235</f>
        <v>-</v>
      </c>
      <c r="Z227" s="151" t="str">
        <f>J229</f>
        <v>-</v>
      </c>
      <c r="AA227" s="227" t="s">
        <v>20</v>
      </c>
      <c r="AB227" s="152" t="str">
        <f>H229</f>
        <v>-</v>
      </c>
      <c r="AC227" s="406"/>
      <c r="AD227" s="58">
        <f>SUM(Q227,T227,W227,Z227)</f>
        <v>0</v>
      </c>
      <c r="AE227" s="42" t="s">
        <v>20</v>
      </c>
      <c r="AF227" s="99">
        <f>SUM(S227,V227,Y227,AB227)</f>
        <v>0</v>
      </c>
      <c r="AG227" s="406"/>
      <c r="AH227" s="58">
        <f>SUM(AD227-AF227)</f>
        <v>0</v>
      </c>
      <c r="AI227" s="378"/>
      <c r="AJ227" s="55">
        <f>SUM(DZ226:ED226)</f>
        <v>0</v>
      </c>
      <c r="AK227" s="378"/>
      <c r="AL227" s="29"/>
      <c r="AM227" s="23"/>
      <c r="AN227" s="21">
        <f t="shared" si="32"/>
        <v>21</v>
      </c>
      <c r="AO227" s="27">
        <f t="shared" si="33"/>
        <v>0</v>
      </c>
      <c r="AP227" s="73"/>
      <c r="AQ227" s="74"/>
      <c r="AR227" s="75"/>
      <c r="AS227" s="59"/>
      <c r="AT227" s="21" t="s">
        <v>20</v>
      </c>
      <c r="AU227" s="60"/>
      <c r="AV227" s="59"/>
      <c r="AW227" s="21" t="s">
        <v>20</v>
      </c>
      <c r="AX227" s="60"/>
      <c r="AY227" s="59"/>
      <c r="AZ227" s="21" t="s">
        <v>20</v>
      </c>
      <c r="BA227" s="60"/>
      <c r="BB227" s="59"/>
      <c r="BC227" s="21" t="s">
        <v>20</v>
      </c>
      <c r="BD227" s="60"/>
      <c r="BE227" s="76"/>
      <c r="BF227" s="59"/>
      <c r="BG227" s="21" t="s">
        <v>20</v>
      </c>
      <c r="BH227" s="60"/>
      <c r="BI227" s="76"/>
      <c r="BJ227" s="59"/>
      <c r="BK227" s="76"/>
      <c r="BL227" s="378"/>
      <c r="BM227" s="61"/>
      <c r="BN227" s="390"/>
      <c r="BO227" s="29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91"/>
      <c r="DZ227" s="192">
        <f>IF(N228="-",0,IF(N228&gt;P228,3,IF(N228=P228,1,0)))</f>
        <v>0</v>
      </c>
      <c r="EA227" s="192">
        <f>IF(Q228="-",0,IF(Q228&gt;S228,3,IF(Q228=S228,1,0)))</f>
        <v>0</v>
      </c>
      <c r="EB227" s="192">
        <f>IF(T228="-",0,IF(T228&gt;V228,3,IF(T228=V228,1,0)))</f>
        <v>0</v>
      </c>
      <c r="EC227" s="192">
        <f>IF(W228="-",0,IF(W228&gt;Y228,3,IF(W228=Y228,1,0)))</f>
        <v>0</v>
      </c>
      <c r="ED227" s="192">
        <f>IF(Z228="-",0,IF(Z228&gt;AB228,3,IF(Z228=AB228,1,0)))</f>
        <v>0</v>
      </c>
    </row>
    <row r="228" spans="1:134" ht="15" customHeight="1" thickBot="1" thickTop="1">
      <c r="A228" s="71">
        <v>0.8020833333333334</v>
      </c>
      <c r="B228" s="53"/>
      <c r="C228" s="54" t="s">
        <v>14</v>
      </c>
      <c r="D228" s="55">
        <f>L229</f>
        <v>23</v>
      </c>
      <c r="E228" s="56">
        <f>M229</f>
        <v>0</v>
      </c>
      <c r="F228" s="55">
        <f>L230</f>
        <v>24</v>
      </c>
      <c r="G228" s="56">
        <f>M230</f>
        <v>0</v>
      </c>
      <c r="H228" s="69" t="s">
        <v>20</v>
      </c>
      <c r="I228" s="92" t="s">
        <v>20</v>
      </c>
      <c r="J228" s="70" t="s">
        <v>20</v>
      </c>
      <c r="K228" s="46"/>
      <c r="L228" s="20">
        <v>22</v>
      </c>
      <c r="M228" s="28"/>
      <c r="N228" s="151" t="str">
        <f>J227</f>
        <v>-</v>
      </c>
      <c r="O228" s="227" t="s">
        <v>20</v>
      </c>
      <c r="P228" s="152" t="str">
        <f>H227</f>
        <v>-</v>
      </c>
      <c r="Q228" s="180" t="s">
        <v>20</v>
      </c>
      <c r="R228" s="181"/>
      <c r="S228" s="184" t="s">
        <v>20</v>
      </c>
      <c r="T228" s="151" t="str">
        <f>H230</f>
        <v>-</v>
      </c>
      <c r="U228" s="227" t="s">
        <v>20</v>
      </c>
      <c r="V228" s="152" t="str">
        <f>J230</f>
        <v>-</v>
      </c>
      <c r="W228" s="151" t="str">
        <f>H233</f>
        <v>-</v>
      </c>
      <c r="X228" s="227" t="s">
        <v>20</v>
      </c>
      <c r="Y228" s="152" t="str">
        <f>J233</f>
        <v>-</v>
      </c>
      <c r="Z228" s="151" t="str">
        <f>H236</f>
        <v>-</v>
      </c>
      <c r="AA228" s="227" t="s">
        <v>20</v>
      </c>
      <c r="AB228" s="152" t="str">
        <f>J236</f>
        <v>-</v>
      </c>
      <c r="AC228" s="407"/>
      <c r="AD228" s="58">
        <f>SUM(N228,T228,W228,Z228)</f>
        <v>0</v>
      </c>
      <c r="AE228" s="42" t="s">
        <v>20</v>
      </c>
      <c r="AF228" s="99">
        <f>SUM(P228,V228,Y228,AB228)</f>
        <v>0</v>
      </c>
      <c r="AG228" s="407"/>
      <c r="AH228" s="58">
        <f>AD228-AF228</f>
        <v>0</v>
      </c>
      <c r="AI228" s="379"/>
      <c r="AJ228" s="55">
        <f>SUM(DZ227:ED227)</f>
        <v>0</v>
      </c>
      <c r="AK228" s="379"/>
      <c r="AL228" s="29"/>
      <c r="AM228" s="23"/>
      <c r="AN228" s="21">
        <f t="shared" si="32"/>
        <v>22</v>
      </c>
      <c r="AO228" s="27">
        <f t="shared" si="33"/>
        <v>0</v>
      </c>
      <c r="AP228" s="59"/>
      <c r="AQ228" s="21" t="s">
        <v>20</v>
      </c>
      <c r="AR228" s="60"/>
      <c r="AS228" s="73"/>
      <c r="AT228" s="74"/>
      <c r="AU228" s="75"/>
      <c r="AV228" s="59"/>
      <c r="AW228" s="21" t="s">
        <v>20</v>
      </c>
      <c r="AX228" s="60"/>
      <c r="AY228" s="59"/>
      <c r="AZ228" s="21" t="s">
        <v>20</v>
      </c>
      <c r="BA228" s="60"/>
      <c r="BB228" s="59"/>
      <c r="BC228" s="21" t="s">
        <v>20</v>
      </c>
      <c r="BD228" s="60"/>
      <c r="BE228" s="77"/>
      <c r="BF228" s="59"/>
      <c r="BG228" s="21" t="s">
        <v>20</v>
      </c>
      <c r="BH228" s="60"/>
      <c r="BI228" s="77"/>
      <c r="BJ228" s="59"/>
      <c r="BK228" s="77"/>
      <c r="BL228" s="379"/>
      <c r="BM228" s="21"/>
      <c r="BN228" s="391"/>
      <c r="BO228" s="29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91"/>
      <c r="DZ228" s="192">
        <f>IF(N229="-",0,IF(N229&gt;P229,3,IF(N229=P229,1,0)))</f>
        <v>0</v>
      </c>
      <c r="EA228" s="192">
        <f>IF(Q229="-",0,IF(Q229&gt;S229,3,IF(Q229=S229,1,0)))</f>
        <v>0</v>
      </c>
      <c r="EB228" s="192">
        <f>IF(T229="-",0,IF(T229&gt;V229,3,IF(T229=V229,1,0)))</f>
        <v>0</v>
      </c>
      <c r="EC228" s="192">
        <f>IF(W229="-",0,IF(W229&gt;Y229,3,IF(W229=Y229,1,0)))</f>
        <v>0</v>
      </c>
      <c r="ED228" s="192">
        <f>IF(Z229="-",0,IF(Z229&gt;AB229,3,IF(Z229=AB229,1,0)))</f>
        <v>0</v>
      </c>
    </row>
    <row r="229" spans="1:134" ht="15" customHeight="1" thickBot="1" thickTop="1">
      <c r="A229" s="71">
        <v>0.8125</v>
      </c>
      <c r="B229" s="53"/>
      <c r="C229" s="54" t="s">
        <v>14</v>
      </c>
      <c r="D229" s="55">
        <f>L231</f>
        <v>25</v>
      </c>
      <c r="E229" s="56">
        <f>M231</f>
        <v>0</v>
      </c>
      <c r="F229" s="55">
        <f>L227</f>
        <v>21</v>
      </c>
      <c r="G229" s="56">
        <f>M227</f>
        <v>0</v>
      </c>
      <c r="H229" s="69" t="s">
        <v>20</v>
      </c>
      <c r="I229" s="92" t="s">
        <v>20</v>
      </c>
      <c r="J229" s="70" t="s">
        <v>20</v>
      </c>
      <c r="K229" s="46"/>
      <c r="L229" s="20">
        <v>23</v>
      </c>
      <c r="M229" s="28"/>
      <c r="N229" s="151" t="str">
        <f>J232</f>
        <v>-</v>
      </c>
      <c r="O229" s="227" t="s">
        <v>20</v>
      </c>
      <c r="P229" s="152" t="str">
        <f>H232</f>
        <v>-</v>
      </c>
      <c r="Q229" s="151" t="str">
        <f>J230</f>
        <v>-</v>
      </c>
      <c r="R229" s="227" t="s">
        <v>20</v>
      </c>
      <c r="S229" s="152" t="str">
        <f>H230</f>
        <v>-</v>
      </c>
      <c r="T229" s="180" t="s">
        <v>20</v>
      </c>
      <c r="U229" s="181"/>
      <c r="V229" s="184" t="s">
        <v>20</v>
      </c>
      <c r="W229" s="151" t="str">
        <f>H228</f>
        <v>-</v>
      </c>
      <c r="X229" s="227" t="s">
        <v>20</v>
      </c>
      <c r="Y229" s="152" t="str">
        <f>J228</f>
        <v>-</v>
      </c>
      <c r="Z229" s="151" t="str">
        <f>J234</f>
        <v>-</v>
      </c>
      <c r="AA229" s="227" t="s">
        <v>20</v>
      </c>
      <c r="AB229" s="152" t="str">
        <f>H234</f>
        <v>-</v>
      </c>
      <c r="AC229" s="407"/>
      <c r="AD229" s="58">
        <f>SUM(N229,Q229,W229,Z229)</f>
        <v>0</v>
      </c>
      <c r="AE229" s="42" t="s">
        <v>20</v>
      </c>
      <c r="AF229" s="99">
        <f>SUM(P229,S229,Y229,AB229)</f>
        <v>0</v>
      </c>
      <c r="AG229" s="407"/>
      <c r="AH229" s="58">
        <f>AD229-AF229</f>
        <v>0</v>
      </c>
      <c r="AI229" s="379"/>
      <c r="AJ229" s="55">
        <f>SUM(DZ228:ED228)</f>
        <v>0</v>
      </c>
      <c r="AK229" s="379"/>
      <c r="AL229" s="29"/>
      <c r="AM229" s="23"/>
      <c r="AN229" s="21">
        <f t="shared" si="32"/>
        <v>23</v>
      </c>
      <c r="AO229" s="27">
        <f t="shared" si="33"/>
        <v>0</v>
      </c>
      <c r="AP229" s="59"/>
      <c r="AQ229" s="21" t="s">
        <v>20</v>
      </c>
      <c r="AR229" s="60"/>
      <c r="AS229" s="59"/>
      <c r="AT229" s="21" t="s">
        <v>20</v>
      </c>
      <c r="AU229" s="60"/>
      <c r="AV229" s="73"/>
      <c r="AW229" s="74"/>
      <c r="AX229" s="75"/>
      <c r="AY229" s="59"/>
      <c r="AZ229" s="21" t="s">
        <v>20</v>
      </c>
      <c r="BA229" s="60"/>
      <c r="BB229" s="59"/>
      <c r="BC229" s="21" t="s">
        <v>20</v>
      </c>
      <c r="BD229" s="60"/>
      <c r="BE229" s="77"/>
      <c r="BF229" s="59"/>
      <c r="BG229" s="21" t="s">
        <v>20</v>
      </c>
      <c r="BH229" s="60"/>
      <c r="BI229" s="77"/>
      <c r="BJ229" s="59"/>
      <c r="BK229" s="77"/>
      <c r="BL229" s="379"/>
      <c r="BM229" s="21"/>
      <c r="BN229" s="391"/>
      <c r="BO229" s="29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91"/>
      <c r="DZ229" s="192">
        <f>IF(N230="-",0,IF(N230&gt;P230,3,IF(N230=P230,1,0)))</f>
        <v>0</v>
      </c>
      <c r="EA229" s="192">
        <f>IF(Q230="-",0,IF(Q230&gt;S230,3,IF(Q230=S230,1,0)))</f>
        <v>0</v>
      </c>
      <c r="EB229" s="192">
        <f>IF(T230="-",0,IF(T230&gt;V230,3,IF(T230=V230,1,0)))</f>
        <v>0</v>
      </c>
      <c r="EC229" s="192">
        <f>IF(W230="-",0,IF(W230&gt;Y230,3,IF(W230=Y230,1,0)))</f>
        <v>0</v>
      </c>
      <c r="ED229" s="192">
        <f>IF(Z230="-",0,IF(Z230&gt;AB230,3,IF(Z230=AB230,1,0)))</f>
        <v>0</v>
      </c>
    </row>
    <row r="230" spans="1:134" ht="15" customHeight="1" thickBot="1" thickTop="1">
      <c r="A230" s="71">
        <v>0.8229166666666666</v>
      </c>
      <c r="B230" s="53"/>
      <c r="C230" s="54" t="s">
        <v>14</v>
      </c>
      <c r="D230" s="55">
        <f>L228</f>
        <v>22</v>
      </c>
      <c r="E230" s="56">
        <f>M228</f>
        <v>0</v>
      </c>
      <c r="F230" s="55">
        <f>L229</f>
        <v>23</v>
      </c>
      <c r="G230" s="56">
        <f>M229</f>
        <v>0</v>
      </c>
      <c r="H230" s="69" t="s">
        <v>20</v>
      </c>
      <c r="I230" s="92" t="s">
        <v>20</v>
      </c>
      <c r="J230" s="70" t="s">
        <v>20</v>
      </c>
      <c r="K230" s="46"/>
      <c r="L230" s="20">
        <v>24</v>
      </c>
      <c r="M230" s="28"/>
      <c r="N230" s="151" t="str">
        <f>J235</f>
        <v>-</v>
      </c>
      <c r="O230" s="227" t="s">
        <v>20</v>
      </c>
      <c r="P230" s="152" t="str">
        <f>H235</f>
        <v>-</v>
      </c>
      <c r="Q230" s="151" t="str">
        <f>J233</f>
        <v>-</v>
      </c>
      <c r="R230" s="227" t="s">
        <v>20</v>
      </c>
      <c r="S230" s="152" t="str">
        <f>H233</f>
        <v>-</v>
      </c>
      <c r="T230" s="151" t="str">
        <f>J228</f>
        <v>-</v>
      </c>
      <c r="U230" s="227" t="s">
        <v>20</v>
      </c>
      <c r="V230" s="152" t="str">
        <f>H228</f>
        <v>-</v>
      </c>
      <c r="W230" s="180" t="s">
        <v>20</v>
      </c>
      <c r="X230" s="181"/>
      <c r="Y230" s="184" t="s">
        <v>20</v>
      </c>
      <c r="Z230" s="151" t="str">
        <f>H231</f>
        <v>-</v>
      </c>
      <c r="AA230" s="227" t="s">
        <v>20</v>
      </c>
      <c r="AB230" s="152" t="str">
        <f>J231</f>
        <v>-</v>
      </c>
      <c r="AC230" s="407"/>
      <c r="AD230" s="58">
        <f>SUM(N230,Q230,T230,Z230)</f>
        <v>0</v>
      </c>
      <c r="AE230" s="42" t="s">
        <v>20</v>
      </c>
      <c r="AF230" s="99">
        <f>SUM(P230,S230,V230,AB230)</f>
        <v>0</v>
      </c>
      <c r="AG230" s="407"/>
      <c r="AH230" s="58">
        <f>AD230-AF230</f>
        <v>0</v>
      </c>
      <c r="AI230" s="379"/>
      <c r="AJ230" s="55">
        <f>SUM(DZ229:ED229)</f>
        <v>0</v>
      </c>
      <c r="AK230" s="379"/>
      <c r="AL230" s="29"/>
      <c r="AM230" s="23"/>
      <c r="AN230" s="21">
        <f t="shared" si="32"/>
        <v>24</v>
      </c>
      <c r="AO230" s="27">
        <f t="shared" si="33"/>
        <v>0</v>
      </c>
      <c r="AP230" s="59"/>
      <c r="AQ230" s="21" t="s">
        <v>20</v>
      </c>
      <c r="AR230" s="60"/>
      <c r="AS230" s="59"/>
      <c r="AT230" s="21" t="s">
        <v>20</v>
      </c>
      <c r="AU230" s="60"/>
      <c r="AV230" s="59"/>
      <c r="AW230" s="21" t="s">
        <v>20</v>
      </c>
      <c r="AX230" s="60"/>
      <c r="AY230" s="73"/>
      <c r="AZ230" s="74"/>
      <c r="BA230" s="75"/>
      <c r="BB230" s="59"/>
      <c r="BC230" s="21" t="s">
        <v>20</v>
      </c>
      <c r="BD230" s="60"/>
      <c r="BE230" s="77"/>
      <c r="BF230" s="59"/>
      <c r="BG230" s="21" t="s">
        <v>20</v>
      </c>
      <c r="BH230" s="60"/>
      <c r="BI230" s="77"/>
      <c r="BJ230" s="59"/>
      <c r="BK230" s="77"/>
      <c r="BL230" s="379"/>
      <c r="BM230" s="21"/>
      <c r="BN230" s="391"/>
      <c r="BO230" s="29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91"/>
      <c r="DZ230" s="192">
        <f>IF(N231="-",0,IF(N231&gt;P231,3,IF(N231=P231,1,0)))</f>
        <v>0</v>
      </c>
      <c r="EA230" s="192">
        <f>IF(Q231="-",0,IF(Q231&gt;S231,3,IF(Q231=S231,1,0)))</f>
        <v>0</v>
      </c>
      <c r="EB230" s="192">
        <f>IF(T231="-",0,IF(T231&gt;V231,3,IF(T231=V231,1,0)))</f>
        <v>0</v>
      </c>
      <c r="EC230" s="192">
        <f>IF(W231="-",0,IF(W231&gt;Y231,3,IF(W231=Y231,1,0)))</f>
        <v>0</v>
      </c>
      <c r="ED230" s="192">
        <f>IF(Z231="-",0,IF(Z231&gt;AB231,3,IF(Z231=AB231,1,0)))</f>
        <v>0</v>
      </c>
    </row>
    <row r="231" spans="1:134" ht="15" customHeight="1" thickBot="1" thickTop="1">
      <c r="A231" s="71">
        <v>0.8333333333333334</v>
      </c>
      <c r="B231" s="53"/>
      <c r="C231" s="54" t="s">
        <v>14</v>
      </c>
      <c r="D231" s="55">
        <f>L230</f>
        <v>24</v>
      </c>
      <c r="E231" s="56">
        <f>M230</f>
        <v>0</v>
      </c>
      <c r="F231" s="55">
        <f>L231</f>
        <v>25</v>
      </c>
      <c r="G231" s="56">
        <f>M231</f>
        <v>0</v>
      </c>
      <c r="H231" s="69" t="s">
        <v>20</v>
      </c>
      <c r="I231" s="92" t="s">
        <v>20</v>
      </c>
      <c r="J231" s="70" t="s">
        <v>20</v>
      </c>
      <c r="K231" s="46"/>
      <c r="L231" s="21">
        <v>25</v>
      </c>
      <c r="M231" s="28"/>
      <c r="N231" s="151" t="str">
        <f>H229</f>
        <v>-</v>
      </c>
      <c r="O231" s="227" t="s">
        <v>20</v>
      </c>
      <c r="P231" s="152" t="str">
        <f>J229</f>
        <v>-</v>
      </c>
      <c r="Q231" s="151" t="str">
        <f>J236</f>
        <v>-</v>
      </c>
      <c r="R231" s="227" t="s">
        <v>20</v>
      </c>
      <c r="S231" s="152" t="str">
        <f>H236</f>
        <v>-</v>
      </c>
      <c r="T231" s="151" t="str">
        <f>H234</f>
        <v>-</v>
      </c>
      <c r="U231" s="227" t="s">
        <v>20</v>
      </c>
      <c r="V231" s="152" t="str">
        <f>J234</f>
        <v>-</v>
      </c>
      <c r="W231" s="151" t="str">
        <f>J231</f>
        <v>-</v>
      </c>
      <c r="X231" s="227" t="s">
        <v>20</v>
      </c>
      <c r="Y231" s="152" t="str">
        <f>H231</f>
        <v>-</v>
      </c>
      <c r="Z231" s="180" t="s">
        <v>20</v>
      </c>
      <c r="AA231" s="181"/>
      <c r="AB231" s="184" t="s">
        <v>20</v>
      </c>
      <c r="AC231" s="408"/>
      <c r="AD231" s="151">
        <f>SUM(N231,Q231,T231,W231)</f>
        <v>0</v>
      </c>
      <c r="AE231" s="42" t="s">
        <v>20</v>
      </c>
      <c r="AF231" s="99">
        <f>SUM(P231,S231,V231,Y231)</f>
        <v>0</v>
      </c>
      <c r="AG231" s="408"/>
      <c r="AH231" s="58">
        <f>AD231-AF231</f>
        <v>0</v>
      </c>
      <c r="AI231" s="380"/>
      <c r="AJ231" s="55">
        <f>SUM(DZ230:ED230)</f>
        <v>0</v>
      </c>
      <c r="AK231" s="380"/>
      <c r="AL231" s="29"/>
      <c r="AM231" s="23"/>
      <c r="AN231" s="21">
        <f t="shared" si="32"/>
        <v>25</v>
      </c>
      <c r="AO231" s="27">
        <f t="shared" si="33"/>
        <v>0</v>
      </c>
      <c r="AP231" s="59"/>
      <c r="AQ231" s="21" t="s">
        <v>20</v>
      </c>
      <c r="AR231" s="60"/>
      <c r="AS231" s="59"/>
      <c r="AT231" s="21" t="s">
        <v>20</v>
      </c>
      <c r="AU231" s="60"/>
      <c r="AV231" s="59"/>
      <c r="AW231" s="21" t="s">
        <v>20</v>
      </c>
      <c r="AX231" s="60"/>
      <c r="AY231" s="59"/>
      <c r="AZ231" s="21" t="s">
        <v>20</v>
      </c>
      <c r="BA231" s="60"/>
      <c r="BB231" s="73"/>
      <c r="BC231" s="74"/>
      <c r="BD231" s="75"/>
      <c r="BE231" s="78"/>
      <c r="BF231" s="59"/>
      <c r="BG231" s="21" t="s">
        <v>20</v>
      </c>
      <c r="BH231" s="60"/>
      <c r="BI231" s="78"/>
      <c r="BJ231" s="59"/>
      <c r="BK231" s="78"/>
      <c r="BL231" s="380"/>
      <c r="BM231" s="21"/>
      <c r="BN231" s="392"/>
      <c r="BO231" s="29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91"/>
      <c r="DZ231" s="191"/>
      <c r="EA231" s="191"/>
      <c r="EB231" s="191"/>
      <c r="EC231" s="191"/>
      <c r="ED231" s="191"/>
    </row>
    <row r="232" spans="1:134" ht="15" customHeight="1" thickBot="1" thickTop="1">
      <c r="A232" s="71">
        <v>0.84375</v>
      </c>
      <c r="B232" s="53"/>
      <c r="C232" s="54" t="s">
        <v>14</v>
      </c>
      <c r="D232" s="55">
        <f>L227</f>
        <v>21</v>
      </c>
      <c r="E232" s="56">
        <f>M227</f>
        <v>0</v>
      </c>
      <c r="F232" s="55">
        <f>L229</f>
        <v>23</v>
      </c>
      <c r="G232" s="56">
        <f>M229</f>
        <v>0</v>
      </c>
      <c r="H232" s="69" t="s">
        <v>20</v>
      </c>
      <c r="I232" s="92" t="s">
        <v>20</v>
      </c>
      <c r="J232" s="70" t="s">
        <v>20</v>
      </c>
      <c r="K232" s="46"/>
      <c r="L232" s="18"/>
      <c r="M232" s="18"/>
      <c r="N232" s="68"/>
      <c r="O232" s="15"/>
      <c r="P232" s="32"/>
      <c r="Q232" s="68"/>
      <c r="R232" s="18"/>
      <c r="S232" s="32"/>
      <c r="T232" s="68"/>
      <c r="U232" s="18"/>
      <c r="V232" s="32"/>
      <c r="W232" s="68"/>
      <c r="X232" s="18"/>
      <c r="Y232" s="32"/>
      <c r="Z232" s="68"/>
      <c r="AA232" s="18"/>
      <c r="AB232" s="32"/>
      <c r="AC232" s="18"/>
      <c r="AD232" s="18"/>
      <c r="AE232" s="18"/>
      <c r="AF232" s="32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91"/>
      <c r="DZ232" s="191"/>
      <c r="EA232" s="191"/>
      <c r="EB232" s="191"/>
      <c r="EC232" s="191"/>
      <c r="ED232" s="191"/>
    </row>
    <row r="233" spans="1:134" ht="15" customHeight="1" thickBot="1" thickTop="1">
      <c r="A233" s="71">
        <v>0.8541666666666666</v>
      </c>
      <c r="B233" s="53"/>
      <c r="C233" s="54" t="s">
        <v>14</v>
      </c>
      <c r="D233" s="55">
        <f>L228</f>
        <v>22</v>
      </c>
      <c r="E233" s="56">
        <f>M228</f>
        <v>0</v>
      </c>
      <c r="F233" s="55">
        <f>L230</f>
        <v>24</v>
      </c>
      <c r="G233" s="56">
        <f>M230</f>
        <v>0</v>
      </c>
      <c r="H233" s="69" t="s">
        <v>20</v>
      </c>
      <c r="I233" s="92" t="s">
        <v>20</v>
      </c>
      <c r="J233" s="70" t="s">
        <v>20</v>
      </c>
      <c r="K233" s="46"/>
      <c r="L233" s="18"/>
      <c r="M233" s="18"/>
      <c r="N233" s="68"/>
      <c r="O233" s="17"/>
      <c r="P233" s="32"/>
      <c r="Q233" s="68"/>
      <c r="R233" s="18"/>
      <c r="S233" s="32"/>
      <c r="T233" s="68"/>
      <c r="U233" s="18"/>
      <c r="V233" s="32"/>
      <c r="W233" s="68"/>
      <c r="X233" s="18"/>
      <c r="Y233" s="32"/>
      <c r="Z233" s="68"/>
      <c r="AA233" s="18"/>
      <c r="AB233" s="32"/>
      <c r="AC233" s="18"/>
      <c r="AD233" s="18"/>
      <c r="AE233" s="18"/>
      <c r="AF233" s="32"/>
      <c r="AG233" s="18"/>
      <c r="AH233" s="6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91"/>
      <c r="DZ233" s="191"/>
      <c r="EA233" s="191"/>
      <c r="EB233" s="191"/>
      <c r="EC233" s="191"/>
      <c r="ED233" s="191"/>
    </row>
    <row r="234" spans="1:134" ht="15" customHeight="1" thickBot="1" thickTop="1">
      <c r="A234" s="71">
        <v>0.8645833333333334</v>
      </c>
      <c r="B234" s="53"/>
      <c r="C234" s="54" t="s">
        <v>14</v>
      </c>
      <c r="D234" s="55">
        <f>L231</f>
        <v>25</v>
      </c>
      <c r="E234" s="56">
        <f>M231</f>
        <v>0</v>
      </c>
      <c r="F234" s="55">
        <f aca="true" t="shared" si="34" ref="F234:G236">L229</f>
        <v>23</v>
      </c>
      <c r="G234" s="56">
        <f t="shared" si="34"/>
        <v>0</v>
      </c>
      <c r="H234" s="69" t="s">
        <v>20</v>
      </c>
      <c r="I234" s="92" t="s">
        <v>20</v>
      </c>
      <c r="J234" s="70" t="s">
        <v>20</v>
      </c>
      <c r="K234" s="46"/>
      <c r="L234" s="17"/>
      <c r="M234" s="18"/>
      <c r="N234" s="68"/>
      <c r="O234" s="17"/>
      <c r="P234" s="32"/>
      <c r="Q234" s="68"/>
      <c r="R234" s="18"/>
      <c r="S234" s="32"/>
      <c r="T234" s="68"/>
      <c r="U234" s="18"/>
      <c r="V234" s="32"/>
      <c r="W234" s="68"/>
      <c r="X234" s="18"/>
      <c r="Y234" s="32"/>
      <c r="Z234" s="68"/>
      <c r="AA234" s="18"/>
      <c r="AB234" s="32"/>
      <c r="AC234" s="18"/>
      <c r="AD234" s="18"/>
      <c r="AE234" s="18"/>
      <c r="AF234" s="32"/>
      <c r="AG234" s="18"/>
      <c r="AH234" s="6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91"/>
      <c r="DZ234" s="191"/>
      <c r="EA234" s="191"/>
      <c r="EB234" s="191"/>
      <c r="EC234" s="191"/>
      <c r="ED234" s="191"/>
    </row>
    <row r="235" spans="1:134" ht="15" customHeight="1" thickBot="1" thickTop="1">
      <c r="A235" s="71">
        <v>0.875</v>
      </c>
      <c r="B235" s="53"/>
      <c r="C235" s="54" t="s">
        <v>14</v>
      </c>
      <c r="D235" s="55">
        <f>L227</f>
        <v>21</v>
      </c>
      <c r="E235" s="56">
        <f>M227</f>
        <v>0</v>
      </c>
      <c r="F235" s="55">
        <f t="shared" si="34"/>
        <v>24</v>
      </c>
      <c r="G235" s="56">
        <f t="shared" si="34"/>
        <v>0</v>
      </c>
      <c r="H235" s="69" t="s">
        <v>20</v>
      </c>
      <c r="I235" s="92" t="s">
        <v>20</v>
      </c>
      <c r="J235" s="70" t="s">
        <v>20</v>
      </c>
      <c r="K235" s="46"/>
      <c r="L235" s="17"/>
      <c r="M235" s="18"/>
      <c r="N235" s="68"/>
      <c r="O235" s="17"/>
      <c r="P235" s="32"/>
      <c r="Q235" s="68"/>
      <c r="R235" s="18"/>
      <c r="S235" s="32"/>
      <c r="T235" s="68"/>
      <c r="U235" s="18"/>
      <c r="V235" s="32"/>
      <c r="W235" s="68"/>
      <c r="X235" s="18"/>
      <c r="Y235" s="32"/>
      <c r="Z235" s="68"/>
      <c r="AA235" s="18"/>
      <c r="AB235" s="32"/>
      <c r="AC235" s="18"/>
      <c r="AD235" s="18"/>
      <c r="AE235" s="18"/>
      <c r="AF235" s="32"/>
      <c r="AG235" s="18"/>
      <c r="AH235" s="6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91"/>
      <c r="DZ235" s="191"/>
      <c r="EA235" s="191"/>
      <c r="EB235" s="191"/>
      <c r="EC235" s="191"/>
      <c r="ED235" s="191"/>
    </row>
    <row r="236" spans="1:134" ht="15" customHeight="1" thickBot="1" thickTop="1">
      <c r="A236" s="71">
        <v>0.8854166666666666</v>
      </c>
      <c r="B236" s="53"/>
      <c r="C236" s="54" t="s">
        <v>14</v>
      </c>
      <c r="D236" s="55">
        <f>L228</f>
        <v>22</v>
      </c>
      <c r="E236" s="56">
        <f>M228</f>
        <v>0</v>
      </c>
      <c r="F236" s="55">
        <f t="shared" si="34"/>
        <v>25</v>
      </c>
      <c r="G236" s="56">
        <f t="shared" si="34"/>
        <v>0</v>
      </c>
      <c r="H236" s="69" t="s">
        <v>20</v>
      </c>
      <c r="I236" s="92" t="s">
        <v>20</v>
      </c>
      <c r="J236" s="70" t="s">
        <v>20</v>
      </c>
      <c r="K236" s="46"/>
      <c r="L236" s="17"/>
      <c r="M236" s="18"/>
      <c r="N236" s="68"/>
      <c r="O236" s="17"/>
      <c r="P236" s="32"/>
      <c r="Q236" s="68"/>
      <c r="R236" s="18"/>
      <c r="S236" s="32"/>
      <c r="T236" s="68"/>
      <c r="U236" s="18"/>
      <c r="V236" s="32"/>
      <c r="W236" s="68"/>
      <c r="X236" s="18"/>
      <c r="Y236" s="32"/>
      <c r="Z236" s="68"/>
      <c r="AA236" s="18"/>
      <c r="AB236" s="32"/>
      <c r="AC236" s="18"/>
      <c r="AD236" s="18"/>
      <c r="AE236" s="18"/>
      <c r="AF236" s="32"/>
      <c r="AG236" s="18"/>
      <c r="AH236" s="6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49"/>
      <c r="DV236" s="49"/>
      <c r="DW236" s="49"/>
      <c r="DX236" s="49"/>
      <c r="DY236" s="193"/>
      <c r="DZ236" s="193"/>
      <c r="EA236" s="193"/>
      <c r="EB236" s="193"/>
      <c r="EC236" s="193"/>
      <c r="ED236" s="193"/>
    </row>
    <row r="237" ht="15" customHeight="1" thickTop="1"/>
  </sheetData>
  <sheetProtection/>
  <protectedRanges>
    <protectedRange password="BA7A" sqref="AL180:AL236" name="Klassbollen16"/>
    <protectedRange password="BA7A" sqref="H227:H236" name="Klassbollen8"/>
    <protectedRange password="BA7A" sqref="H205 H207 H209 H211 H213 H215 H217 H219 H221 H223" name="Klassbollen6"/>
    <protectedRange password="BA7A" sqref="H204 H206 H208 H210 H212 H214 H216 H218 H222 H220" name="Klassbollen4"/>
    <protectedRange password="BA7A" sqref="H182 H184 H186 H188 H190 H192 H194 H196 H198 H200" name="Klassbollen2"/>
    <protectedRange password="BA7A" sqref="H181 H183 H185 H187 H191 H189 H193 H195 H199 H197" name="Klassbollen"/>
    <protectedRange password="D945" sqref="M180:M236 L180:L185 L187:L197 L199:L208 L210:L220 L222:L231 L233:L236" name="Johnny1"/>
    <protectedRange password="9F6B" sqref="AN180:BO236" name="Arto11"/>
    <protectedRange password="9F6B" sqref="AC227:AK236 AC216:AK225 N192:AB236 AC193:AK202 AC204:AK214" name="Arto9"/>
    <protectedRange password="9F6B" sqref="I205 I207 I209 I211 I213 I215 I217 I219 I221 I223" name="Arto3"/>
    <protectedRange password="9F6B" sqref="I182 I184 I186 I188 I190 I192 I194 I196 I198 I200" name="Arto1"/>
    <protectedRange password="9F6B" sqref="I181 I183 I185 I187 I191 I189 I193 I195 I199 I197" name="Arto"/>
    <protectedRange password="9F6B" sqref="I204 I206 I208 I210 I212 I214 I216 I218 I222 I220" name="Arto2"/>
    <protectedRange password="9F6B" sqref="I227:I236" name="Arto4"/>
    <protectedRange password="9F6B" sqref="N180:AK185 AC192:AK192 AC203:AK203 AC215:AK215 AC226:AK226" name="Arto8"/>
    <protectedRange password="9F6B" sqref="D180:G200 D203:G223 D226:G236" name="Arto10"/>
    <protectedRange password="D945" sqref="A179:BP179 L7 M5:BP7 A6:K7" name="Johnny"/>
    <protectedRange password="D945" sqref="C204:C205 C227:C236 A180:B200 C181:C200 A203:B205 A206:C223 A226:B236" name="Johnny3"/>
    <protectedRange password="BA7A" sqref="J181 J183 J185 J187 J191 J189 J193 J195 J199 J197" name="Klassbollen1"/>
    <protectedRange password="BA7A" sqref="J182 J184 J186 J188 J190 J192 J194 J196 J198 J200" name="Klassbollen3"/>
    <protectedRange password="BA7A" sqref="J204 J206 J208 J210 J212 J214 J216 J218 J222 J220" name="Klassbollen5"/>
    <protectedRange password="BA7A" sqref="J205 J207 J209 J211 J213 J215 J217 J219 J221 J223" name="Klassbollen7"/>
    <protectedRange password="BA7A" sqref="J227:J236" name="Klassbollen9"/>
    <protectedRange password="BA7A" sqref="AL84:AL95 AL60:AL71" name="Klassbollen16_1"/>
    <protectedRange password="BA7A" sqref="H64:H65 H68:H69 H96:H97 H88:H89 H92:H93 H72:H75 H83" name="Klassbollen12_1"/>
    <protectedRange password="BA7A" sqref="H62:H63 H66:H67 H70:H71 H86:H87 H90:H91 H94:H95" name="Klassbollen10_1"/>
    <protectedRange password="D945" sqref="A61 A85 B85:C97 B61:C75 B83:C83" name="Johnny5_1"/>
    <protectedRange password="D945" sqref="A61 A85 B85:C97 B61:C75 B83:C83" name="Johnny2_1"/>
    <protectedRange password="D945" sqref="L67:L71 M66:P67 L84:L89 L91:L95 L60:L65 M90:P93 N85:P85 M84:M85 M88:P88 N61:P61 M60:M61 M63:P63" name="Johnny1_1"/>
    <protectedRange password="9F6B" sqref="AN60:BD71 BK60:BO60 BE66 BL68:BL71 BE60:BE61 BJ60:BJ66 BI60:BI61 BF68:BH71 BM66 AN84:BD95 BE67:BN67 BF60:BH66 BI66 BE84:BO84 BK66 BK61 BL61:BL66 BN61:BN66 BM61 BN68:BN71 BJ68:BJ71 BI90:BI91 BE85 BF85:BH95 BK90:BK91 BI85 BJ85:BJ95 BM90:BM91 BK85 BL85:BL95 BN85:BN95 BM85 BE90:BE91" name="Arto11_1"/>
    <protectedRange password="9F6B" sqref="N84:AK84 AC68:AK71 Q61:AB71 AC62:AK66 Q85:AB95 AC86:AK90 AC92:AK95 N60:AK60" name="Arto9_1"/>
    <protectedRange password="9F6B" sqref="I62:I63 I66:I67 I70:I71 I86:I87 I90:I91 I94:I95" name="Arto5_1"/>
    <protectedRange password="9F6B" sqref="I64:I65 I68:I69 I96:I97 I88:I89 I92:I93 I72:I75 I83" name="Arto6_1"/>
    <protectedRange password="9F6B" sqref="AC61:AK61 AC67:AK67 AC85:AK85 AC91:AK91" name="Arto8_1"/>
    <protectedRange password="D945" sqref="L84 L60" name="Johnny4_1"/>
    <protectedRange password="BA7A" sqref="J62:J63 J66:J67 J70:J71 J86:J87 J90:J91 J94:J95" name="Klassbollen11_1"/>
    <protectedRange password="BA7A" sqref="J64:J65 J68:J69 J96:J97 J88:J89 J92:J93 J72:J75 J83" name="Klassbollen13_1"/>
    <protectedRange password="9F6B" sqref="M70:P71" name="Arto11_1_1"/>
  </protectedRanges>
  <mergeCells count="459">
    <mergeCell ref="C56:G58"/>
    <mergeCell ref="M55:AK57"/>
    <mergeCell ref="C110:G112"/>
    <mergeCell ref="BI48:BI51"/>
    <mergeCell ref="BK48:BK51"/>
    <mergeCell ref="BM48:BM51"/>
    <mergeCell ref="M49:P49"/>
    <mergeCell ref="AO49:AR49"/>
    <mergeCell ref="M50:P50"/>
    <mergeCell ref="AO50:AR50"/>
    <mergeCell ref="M51:P51"/>
    <mergeCell ref="AO51:AR51"/>
    <mergeCell ref="AV47:AX47"/>
    <mergeCell ref="BE47:BJ47"/>
    <mergeCell ref="BK47:BM47"/>
    <mergeCell ref="M48:P48"/>
    <mergeCell ref="AC48:AC51"/>
    <mergeCell ref="AG48:AG51"/>
    <mergeCell ref="AI48:AI51"/>
    <mergeCell ref="AK48:AK51"/>
    <mergeCell ref="AO48:AR48"/>
    <mergeCell ref="BE48:BE51"/>
    <mergeCell ref="M42:P42"/>
    <mergeCell ref="AO42:AR42"/>
    <mergeCell ref="M43:P43"/>
    <mergeCell ref="AO43:AR43"/>
    <mergeCell ref="M47:P47"/>
    <mergeCell ref="Q47:S47"/>
    <mergeCell ref="Z47:AB47"/>
    <mergeCell ref="AC47:AH47"/>
    <mergeCell ref="AI47:AK47"/>
    <mergeCell ref="AO47:AR47"/>
    <mergeCell ref="M44:P44"/>
    <mergeCell ref="AO44:AR44"/>
    <mergeCell ref="BE40:BJ40"/>
    <mergeCell ref="BK40:BM40"/>
    <mergeCell ref="M41:P41"/>
    <mergeCell ref="AC41:AC44"/>
    <mergeCell ref="AG41:AG44"/>
    <mergeCell ref="AI41:AI44"/>
    <mergeCell ref="BK41:BK44"/>
    <mergeCell ref="BM41:BM44"/>
    <mergeCell ref="BI41:BI44"/>
    <mergeCell ref="AS40:AU40"/>
    <mergeCell ref="AV40:AX40"/>
    <mergeCell ref="AY40:BA40"/>
    <mergeCell ref="BB40:BD40"/>
    <mergeCell ref="T47:V47"/>
    <mergeCell ref="W47:Y47"/>
    <mergeCell ref="AY47:BA47"/>
    <mergeCell ref="BB47:BD47"/>
    <mergeCell ref="AS47:AU47"/>
    <mergeCell ref="Q40:S40"/>
    <mergeCell ref="T40:V40"/>
    <mergeCell ref="W40:Y40"/>
    <mergeCell ref="BE41:BE44"/>
    <mergeCell ref="Z40:AB40"/>
    <mergeCell ref="AC40:AH40"/>
    <mergeCell ref="AI40:AK40"/>
    <mergeCell ref="AO40:AR40"/>
    <mergeCell ref="AK41:AK44"/>
    <mergeCell ref="AO41:AR41"/>
    <mergeCell ref="BK34:BK37"/>
    <mergeCell ref="BM34:BM37"/>
    <mergeCell ref="M35:P35"/>
    <mergeCell ref="AO35:AR35"/>
    <mergeCell ref="M36:P36"/>
    <mergeCell ref="AO36:AR36"/>
    <mergeCell ref="M37:P37"/>
    <mergeCell ref="AO37:AR37"/>
    <mergeCell ref="BE33:BJ33"/>
    <mergeCell ref="BK33:BM33"/>
    <mergeCell ref="M34:P34"/>
    <mergeCell ref="AC34:AC37"/>
    <mergeCell ref="AG34:AG37"/>
    <mergeCell ref="AI34:AI37"/>
    <mergeCell ref="AK34:AK37"/>
    <mergeCell ref="AO34:AR34"/>
    <mergeCell ref="BE34:BE37"/>
    <mergeCell ref="BI34:BI37"/>
    <mergeCell ref="Z33:AB33"/>
    <mergeCell ref="AC33:AH33"/>
    <mergeCell ref="AI33:AK33"/>
    <mergeCell ref="AO33:AR33"/>
    <mergeCell ref="Q33:S33"/>
    <mergeCell ref="T33:V33"/>
    <mergeCell ref="W33:Y33"/>
    <mergeCell ref="BM27:BM30"/>
    <mergeCell ref="AO28:AR28"/>
    <mergeCell ref="AO29:AR29"/>
    <mergeCell ref="AS33:AU33"/>
    <mergeCell ref="AV33:AX33"/>
    <mergeCell ref="AY33:BA33"/>
    <mergeCell ref="BB33:BD33"/>
    <mergeCell ref="BK27:BK30"/>
    <mergeCell ref="BE27:BE30"/>
    <mergeCell ref="BI27:BI30"/>
    <mergeCell ref="AC27:AC30"/>
    <mergeCell ref="AG27:AG30"/>
    <mergeCell ref="AI27:AI30"/>
    <mergeCell ref="AK27:AK30"/>
    <mergeCell ref="AO30:AR30"/>
    <mergeCell ref="AO27:AR27"/>
    <mergeCell ref="BE26:BJ26"/>
    <mergeCell ref="BK26:BM26"/>
    <mergeCell ref="AI26:AK26"/>
    <mergeCell ref="AO26:AR26"/>
    <mergeCell ref="AS26:AU26"/>
    <mergeCell ref="AV26:AX26"/>
    <mergeCell ref="AI16:AI19"/>
    <mergeCell ref="AK16:AK19"/>
    <mergeCell ref="AY26:BA26"/>
    <mergeCell ref="BB26:BD26"/>
    <mergeCell ref="AV15:AX15"/>
    <mergeCell ref="AO19:AR19"/>
    <mergeCell ref="BM16:BM19"/>
    <mergeCell ref="M17:P17"/>
    <mergeCell ref="AO17:AR17"/>
    <mergeCell ref="M18:P18"/>
    <mergeCell ref="AO18:AR18"/>
    <mergeCell ref="M19:P19"/>
    <mergeCell ref="AC16:AC19"/>
    <mergeCell ref="AG16:AG19"/>
    <mergeCell ref="BE16:BE19"/>
    <mergeCell ref="BI16:BI19"/>
    <mergeCell ref="BK16:BK19"/>
    <mergeCell ref="T15:V15"/>
    <mergeCell ref="W15:Y15"/>
    <mergeCell ref="Z15:AB15"/>
    <mergeCell ref="AC15:AH15"/>
    <mergeCell ref="BK15:BM15"/>
    <mergeCell ref="AI15:AK15"/>
    <mergeCell ref="AO15:AR15"/>
    <mergeCell ref="AY15:BA15"/>
    <mergeCell ref="BB15:BD15"/>
    <mergeCell ref="BE15:BJ15"/>
    <mergeCell ref="BK9:BK13"/>
    <mergeCell ref="AY8:BA8"/>
    <mergeCell ref="BB8:BD8"/>
    <mergeCell ref="BE8:BJ8"/>
    <mergeCell ref="BK8:BM8"/>
    <mergeCell ref="BM9:BM13"/>
    <mergeCell ref="AC9:AC13"/>
    <mergeCell ref="AG9:AG13"/>
    <mergeCell ref="AI9:AI13"/>
    <mergeCell ref="AK9:AK13"/>
    <mergeCell ref="BE9:BE13"/>
    <mergeCell ref="BI9:BI13"/>
    <mergeCell ref="AV8:AX8"/>
    <mergeCell ref="T8:V8"/>
    <mergeCell ref="W8:Y8"/>
    <mergeCell ref="Z8:AB8"/>
    <mergeCell ref="AC8:AH8"/>
    <mergeCell ref="AI8:AK8"/>
    <mergeCell ref="Q26:S26"/>
    <mergeCell ref="M27:P27"/>
    <mergeCell ref="AP8:AR8"/>
    <mergeCell ref="AS8:AU8"/>
    <mergeCell ref="AO16:AR16"/>
    <mergeCell ref="T26:V26"/>
    <mergeCell ref="W26:Y26"/>
    <mergeCell ref="Z26:AB26"/>
    <mergeCell ref="AC26:AH26"/>
    <mergeCell ref="AS15:AU15"/>
    <mergeCell ref="Q8:S8"/>
    <mergeCell ref="M15:P15"/>
    <mergeCell ref="Q15:S15"/>
    <mergeCell ref="M16:P16"/>
    <mergeCell ref="E84:G84"/>
    <mergeCell ref="H40:J40"/>
    <mergeCell ref="H8:J8"/>
    <mergeCell ref="N8:P8"/>
    <mergeCell ref="M26:P26"/>
    <mergeCell ref="M33:P33"/>
    <mergeCell ref="M28:P28"/>
    <mergeCell ref="M29:P29"/>
    <mergeCell ref="M30:P30"/>
    <mergeCell ref="M40:P40"/>
    <mergeCell ref="Z203:AB203"/>
    <mergeCell ref="T203:V203"/>
    <mergeCell ref="W192:Y192"/>
    <mergeCell ref="Q203:S203"/>
    <mergeCell ref="T180:V180"/>
    <mergeCell ref="Q192:S192"/>
    <mergeCell ref="H226:J226"/>
    <mergeCell ref="H203:J203"/>
    <mergeCell ref="E60:G60"/>
    <mergeCell ref="H61:J61"/>
    <mergeCell ref="H85:J85"/>
    <mergeCell ref="H138:J138"/>
    <mergeCell ref="Q180:S180"/>
    <mergeCell ref="T192:V192"/>
    <mergeCell ref="AC193:AC197"/>
    <mergeCell ref="AG193:AG197"/>
    <mergeCell ref="AC204:AC208"/>
    <mergeCell ref="AG204:AG208"/>
    <mergeCell ref="W180:Y180"/>
    <mergeCell ref="W203:Y203"/>
    <mergeCell ref="Z180:AB180"/>
    <mergeCell ref="AC227:AC231"/>
    <mergeCell ref="AG227:AG231"/>
    <mergeCell ref="AI215:AK215"/>
    <mergeCell ref="AI227:AI231"/>
    <mergeCell ref="AK227:AK231"/>
    <mergeCell ref="T226:V226"/>
    <mergeCell ref="Z226:AB226"/>
    <mergeCell ref="AI216:AI220"/>
    <mergeCell ref="Z215:AB215"/>
    <mergeCell ref="AC215:AH215"/>
    <mergeCell ref="N226:P226"/>
    <mergeCell ref="Q226:S226"/>
    <mergeCell ref="W226:Y226"/>
    <mergeCell ref="N215:P215"/>
    <mergeCell ref="Q215:S215"/>
    <mergeCell ref="T215:V215"/>
    <mergeCell ref="W215:Y215"/>
    <mergeCell ref="A1:B3"/>
    <mergeCell ref="N180:P180"/>
    <mergeCell ref="H180:J180"/>
    <mergeCell ref="N203:P203"/>
    <mergeCell ref="C1:G3"/>
    <mergeCell ref="H1:J3"/>
    <mergeCell ref="N192:P192"/>
    <mergeCell ref="M1:AK3"/>
    <mergeCell ref="A6:G6"/>
    <mergeCell ref="H26:J26"/>
    <mergeCell ref="AG216:AG220"/>
    <mergeCell ref="AP216:AR216"/>
    <mergeCell ref="AS226:AU226"/>
    <mergeCell ref="AK216:AK220"/>
    <mergeCell ref="AC226:AH226"/>
    <mergeCell ref="AC216:AC220"/>
    <mergeCell ref="AI226:AK226"/>
    <mergeCell ref="AS217:AU217"/>
    <mergeCell ref="AP226:AR226"/>
    <mergeCell ref="AV203:AX203"/>
    <mergeCell ref="AC192:AH192"/>
    <mergeCell ref="AC203:AH203"/>
    <mergeCell ref="AI203:AK203"/>
    <mergeCell ref="AP192:AR192"/>
    <mergeCell ref="AS192:AU192"/>
    <mergeCell ref="AV192:AX192"/>
    <mergeCell ref="AP215:AR215"/>
    <mergeCell ref="AS205:AU205"/>
    <mergeCell ref="AS180:AU180"/>
    <mergeCell ref="AK204:AK208"/>
    <mergeCell ref="AI204:AI208"/>
    <mergeCell ref="AC181:AC185"/>
    <mergeCell ref="AG181:AG185"/>
    <mergeCell ref="AP180:AR180"/>
    <mergeCell ref="BB203:BD203"/>
    <mergeCell ref="AP204:AR204"/>
    <mergeCell ref="AS215:AU215"/>
    <mergeCell ref="AV215:AX215"/>
    <mergeCell ref="AI180:AK180"/>
    <mergeCell ref="AC180:AH180"/>
    <mergeCell ref="AV180:AX180"/>
    <mergeCell ref="AY215:BA215"/>
    <mergeCell ref="AP203:AR203"/>
    <mergeCell ref="AS203:AU203"/>
    <mergeCell ref="AY207:BA207"/>
    <mergeCell ref="BE203:BK203"/>
    <mergeCell ref="AY203:BA203"/>
    <mergeCell ref="AY226:BA226"/>
    <mergeCell ref="AY219:BA219"/>
    <mergeCell ref="BK181:BK185"/>
    <mergeCell ref="AY192:BA192"/>
    <mergeCell ref="BK216:BK220"/>
    <mergeCell ref="BB220:BD220"/>
    <mergeCell ref="BB215:BD215"/>
    <mergeCell ref="AV226:AX226"/>
    <mergeCell ref="BE192:BK192"/>
    <mergeCell ref="BN227:BN231"/>
    <mergeCell ref="BL216:BL220"/>
    <mergeCell ref="BB226:BD226"/>
    <mergeCell ref="BE226:BK226"/>
    <mergeCell ref="BL226:BN226"/>
    <mergeCell ref="BL227:BL231"/>
    <mergeCell ref="BE216:BE220"/>
    <mergeCell ref="BI216:BI220"/>
    <mergeCell ref="BK204:BK208"/>
    <mergeCell ref="BB208:BD208"/>
    <mergeCell ref="AV218:AX218"/>
    <mergeCell ref="AV206:AX206"/>
    <mergeCell ref="BE215:BK215"/>
    <mergeCell ref="Q7:AD7"/>
    <mergeCell ref="BE204:BE208"/>
    <mergeCell ref="BI204:BI208"/>
    <mergeCell ref="AI193:AI197"/>
    <mergeCell ref="AK193:AK197"/>
    <mergeCell ref="BN181:BN185"/>
    <mergeCell ref="BL180:BN180"/>
    <mergeCell ref="BL192:BN192"/>
    <mergeCell ref="Z192:AB192"/>
    <mergeCell ref="BB192:BD192"/>
    <mergeCell ref="BE180:BK180"/>
    <mergeCell ref="AY180:BA180"/>
    <mergeCell ref="BB180:BD180"/>
    <mergeCell ref="AV183:AX183"/>
    <mergeCell ref="AI192:AK192"/>
    <mergeCell ref="BL215:BN215"/>
    <mergeCell ref="BN216:BN220"/>
    <mergeCell ref="BL204:BL208"/>
    <mergeCell ref="BL203:BN203"/>
    <mergeCell ref="BN204:BN208"/>
    <mergeCell ref="BL193:BL197"/>
    <mergeCell ref="BN193:BN197"/>
    <mergeCell ref="BL181:BL185"/>
    <mergeCell ref="AP181:AR181"/>
    <mergeCell ref="AS182:AU182"/>
    <mergeCell ref="AY184:BA184"/>
    <mergeCell ref="BB185:BD185"/>
    <mergeCell ref="BE181:BE185"/>
    <mergeCell ref="BI181:BI185"/>
    <mergeCell ref="AS61:AU61"/>
    <mergeCell ref="AV61:AX61"/>
    <mergeCell ref="AY61:BA61"/>
    <mergeCell ref="M61:P61"/>
    <mergeCell ref="Q61:S61"/>
    <mergeCell ref="T61:V61"/>
    <mergeCell ref="W61:Y61"/>
    <mergeCell ref="Z61:AB61"/>
    <mergeCell ref="AC61:AH61"/>
    <mergeCell ref="AI62:AI65"/>
    <mergeCell ref="M65:P65"/>
    <mergeCell ref="AO65:AR65"/>
    <mergeCell ref="AI61:AK61"/>
    <mergeCell ref="M67:P67"/>
    <mergeCell ref="BB61:BD61"/>
    <mergeCell ref="AK62:AK65"/>
    <mergeCell ref="AO62:AR62"/>
    <mergeCell ref="AS62:AU62"/>
    <mergeCell ref="AO61:AR61"/>
    <mergeCell ref="BB65:BD65"/>
    <mergeCell ref="M63:P63"/>
    <mergeCell ref="AO63:AR63"/>
    <mergeCell ref="M64:P64"/>
    <mergeCell ref="AO64:AR64"/>
    <mergeCell ref="M62:P62"/>
    <mergeCell ref="AC62:AC65"/>
    <mergeCell ref="AY64:BA64"/>
    <mergeCell ref="AV63:AX63"/>
    <mergeCell ref="AG62:AG65"/>
    <mergeCell ref="BK62:BK65"/>
    <mergeCell ref="BE61:BJ61"/>
    <mergeCell ref="BK61:BM61"/>
    <mergeCell ref="BM62:BM65"/>
    <mergeCell ref="BI62:BI65"/>
    <mergeCell ref="BE62:BE65"/>
    <mergeCell ref="BB67:BD67"/>
    <mergeCell ref="BE67:BJ67"/>
    <mergeCell ref="Q67:S67"/>
    <mergeCell ref="T67:V67"/>
    <mergeCell ref="W67:Y67"/>
    <mergeCell ref="Z67:AB67"/>
    <mergeCell ref="AC67:AH67"/>
    <mergeCell ref="AI67:AK67"/>
    <mergeCell ref="AO67:AR67"/>
    <mergeCell ref="AS67:AU67"/>
    <mergeCell ref="AV67:AX67"/>
    <mergeCell ref="AY67:BA67"/>
    <mergeCell ref="BK67:BM67"/>
    <mergeCell ref="M68:P68"/>
    <mergeCell ref="AC68:AC71"/>
    <mergeCell ref="AG68:AG71"/>
    <mergeCell ref="AI68:AI71"/>
    <mergeCell ref="AK68:AK71"/>
    <mergeCell ref="AO68:AR68"/>
    <mergeCell ref="AS68:AU68"/>
    <mergeCell ref="BE68:BE71"/>
    <mergeCell ref="BI68:BI71"/>
    <mergeCell ref="BK68:BK71"/>
    <mergeCell ref="BM68:BM71"/>
    <mergeCell ref="M69:P69"/>
    <mergeCell ref="AO69:AR69"/>
    <mergeCell ref="AV69:AX69"/>
    <mergeCell ref="M70:P70"/>
    <mergeCell ref="AO70:AR70"/>
    <mergeCell ref="AY70:BA70"/>
    <mergeCell ref="M71:P71"/>
    <mergeCell ref="AO71:AR71"/>
    <mergeCell ref="BB71:BD71"/>
    <mergeCell ref="E76:G76"/>
    <mergeCell ref="H77:J77"/>
    <mergeCell ref="M85:P85"/>
    <mergeCell ref="Q85:S85"/>
    <mergeCell ref="T85:V85"/>
    <mergeCell ref="W85:Y85"/>
    <mergeCell ref="Z85:AB85"/>
    <mergeCell ref="AC85:AH85"/>
    <mergeCell ref="AI85:AK85"/>
    <mergeCell ref="BK85:BM85"/>
    <mergeCell ref="M86:P86"/>
    <mergeCell ref="AC86:AC89"/>
    <mergeCell ref="AG86:AG89"/>
    <mergeCell ref="AI86:AI89"/>
    <mergeCell ref="AK86:AK89"/>
    <mergeCell ref="AO86:AR86"/>
    <mergeCell ref="AS86:AU86"/>
    <mergeCell ref="AO85:AR85"/>
    <mergeCell ref="AS85:AU85"/>
    <mergeCell ref="AO89:AR89"/>
    <mergeCell ref="BB89:BD89"/>
    <mergeCell ref="BI86:BI89"/>
    <mergeCell ref="BB85:BD85"/>
    <mergeCell ref="BE85:BJ85"/>
    <mergeCell ref="AV85:AX85"/>
    <mergeCell ref="AY85:BA85"/>
    <mergeCell ref="BK86:BK89"/>
    <mergeCell ref="BM86:BM89"/>
    <mergeCell ref="M87:P87"/>
    <mergeCell ref="AO87:AR87"/>
    <mergeCell ref="AV87:AX87"/>
    <mergeCell ref="M88:P88"/>
    <mergeCell ref="AO88:AR88"/>
    <mergeCell ref="AY88:BA88"/>
    <mergeCell ref="M89:P89"/>
    <mergeCell ref="BE86:BE89"/>
    <mergeCell ref="AY91:BA91"/>
    <mergeCell ref="BB91:BD91"/>
    <mergeCell ref="M91:P91"/>
    <mergeCell ref="Q91:S91"/>
    <mergeCell ref="T91:V91"/>
    <mergeCell ref="W91:Y91"/>
    <mergeCell ref="Z91:AB91"/>
    <mergeCell ref="AC91:AH91"/>
    <mergeCell ref="AI91:AK91"/>
    <mergeCell ref="AO91:AR91"/>
    <mergeCell ref="AS91:AU91"/>
    <mergeCell ref="AV91:AX91"/>
    <mergeCell ref="BE91:BJ91"/>
    <mergeCell ref="BK91:BM91"/>
    <mergeCell ref="M92:P92"/>
    <mergeCell ref="AC92:AC95"/>
    <mergeCell ref="AG92:AG95"/>
    <mergeCell ref="AI92:AI95"/>
    <mergeCell ref="AK92:AK95"/>
    <mergeCell ref="AO92:AR92"/>
    <mergeCell ref="BM92:BM95"/>
    <mergeCell ref="M93:P93"/>
    <mergeCell ref="AO93:AR93"/>
    <mergeCell ref="AV93:AX93"/>
    <mergeCell ref="M94:P94"/>
    <mergeCell ref="AO94:AR94"/>
    <mergeCell ref="BB95:BD95"/>
    <mergeCell ref="AS92:AU92"/>
    <mergeCell ref="BE92:BE95"/>
    <mergeCell ref="BI92:BI95"/>
    <mergeCell ref="AY94:BA94"/>
    <mergeCell ref="M95:P95"/>
    <mergeCell ref="BK92:BK95"/>
    <mergeCell ref="E137:G137"/>
    <mergeCell ref="E123:G123"/>
    <mergeCell ref="H124:J124"/>
    <mergeCell ref="E131:G131"/>
    <mergeCell ref="H132:J132"/>
    <mergeCell ref="AO95:AR95"/>
    <mergeCell ref="E115:G115"/>
    <mergeCell ref="H116:J116"/>
  </mergeCells>
  <printOptions/>
  <pageMargins left="0.3937007874015748" right="0.3937007874015748" top="0.3937007874015748" bottom="0.3937007874015748" header="0.1968503937007874" footer="0.31496062992125984"/>
  <pageSetup horizontalDpi="600" verticalDpi="600" orientation="portrait" paperSize="9" r:id="rId2"/>
  <colBreaks count="1" manualBreakCount="1">
    <brk id="11" max="1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och Britt</dc:creator>
  <cp:keywords/>
  <dc:description/>
  <cp:lastModifiedBy>Johnny Bohlin</cp:lastModifiedBy>
  <cp:lastPrinted>2014-01-22T21:41:15Z</cp:lastPrinted>
  <dcterms:created xsi:type="dcterms:W3CDTF">2008-05-08T14:42:26Z</dcterms:created>
  <dcterms:modified xsi:type="dcterms:W3CDTF">2014-01-22T22:18:37Z</dcterms:modified>
  <cp:category/>
  <cp:version/>
  <cp:contentType/>
  <cp:contentStatus/>
</cp:coreProperties>
</file>