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revideab-my.sharepoint.com/personal/mats_bjorkman-eldh_voyado_com/Documents/Privat/KIF Styrelse 2024/"/>
    </mc:Choice>
  </mc:AlternateContent>
  <xr:revisionPtr revIDLastSave="584" documentId="8_{9FF53203-02E4-4584-B041-A6F3847F4E13}" xr6:coauthVersionLast="47" xr6:coauthVersionMax="47" xr10:uidLastSave="{9ED5CF0C-8772-42B0-996C-1B570FD8CAE9}"/>
  <bookViews>
    <workbookView xWindow="-96" yWindow="-96" windowWidth="23232" windowHeight="13872" xr2:uid="{00000000-000D-0000-FFFF-FFFF00000000}"/>
  </bookViews>
  <sheets>
    <sheet name="Budget 20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0" i="3" l="1"/>
  <c r="P122" i="3"/>
  <c r="P116" i="3"/>
  <c r="P95" i="3" l="1"/>
  <c r="P89" i="3"/>
  <c r="P82" i="3"/>
  <c r="O37" i="3"/>
  <c r="N37" i="3"/>
  <c r="M37" i="3"/>
  <c r="L37" i="3"/>
  <c r="K37" i="3"/>
  <c r="J37" i="3"/>
  <c r="I37" i="3"/>
  <c r="H37" i="3"/>
  <c r="G37" i="3"/>
  <c r="F37" i="3"/>
  <c r="E37" i="3"/>
  <c r="D37" i="3"/>
  <c r="D32" i="3"/>
  <c r="E32" i="3"/>
  <c r="P78" i="3" l="1"/>
  <c r="P76" i="3"/>
  <c r="P30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P121" i="3"/>
  <c r="P119" i="3"/>
  <c r="O115" i="3"/>
  <c r="O116" i="3" s="1"/>
  <c r="N115" i="3"/>
  <c r="N116" i="3" s="1"/>
  <c r="M115" i="3"/>
  <c r="M116" i="3" s="1"/>
  <c r="L115" i="3"/>
  <c r="L116" i="3" s="1"/>
  <c r="K115" i="3"/>
  <c r="K116" i="3" s="1"/>
  <c r="J115" i="3"/>
  <c r="J116" i="3" s="1"/>
  <c r="I115" i="3"/>
  <c r="I116" i="3" s="1"/>
  <c r="H115" i="3"/>
  <c r="H116" i="3" s="1"/>
  <c r="G115" i="3"/>
  <c r="G116" i="3" s="1"/>
  <c r="F115" i="3"/>
  <c r="F116" i="3" s="1"/>
  <c r="E115" i="3"/>
  <c r="E116" i="3" s="1"/>
  <c r="D115" i="3"/>
  <c r="D116" i="3" s="1"/>
  <c r="P114" i="3"/>
  <c r="P113" i="3"/>
  <c r="P112" i="3"/>
  <c r="P111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P104" i="3"/>
  <c r="P103" i="3"/>
  <c r="P102" i="3"/>
  <c r="P101" i="3"/>
  <c r="P100" i="3"/>
  <c r="P99" i="3"/>
  <c r="P98" i="3"/>
  <c r="P97" i="3"/>
  <c r="P96" i="3"/>
  <c r="O91" i="3"/>
  <c r="N91" i="3"/>
  <c r="M91" i="3"/>
  <c r="L91" i="3"/>
  <c r="K91" i="3"/>
  <c r="J91" i="3"/>
  <c r="I91" i="3"/>
  <c r="H91" i="3"/>
  <c r="G91" i="3"/>
  <c r="F91" i="3"/>
  <c r="E91" i="3"/>
  <c r="D91" i="3"/>
  <c r="P90" i="3"/>
  <c r="P88" i="3"/>
  <c r="P87" i="3"/>
  <c r="P86" i="3"/>
  <c r="P85" i="3"/>
  <c r="P84" i="3"/>
  <c r="P83" i="3"/>
  <c r="P81" i="3"/>
  <c r="P80" i="3"/>
  <c r="P79" i="3"/>
  <c r="P77" i="3"/>
  <c r="P75" i="3"/>
  <c r="P74" i="3"/>
  <c r="P73" i="3"/>
  <c r="P72" i="3"/>
  <c r="P71" i="3"/>
  <c r="P70" i="3"/>
  <c r="P69" i="3"/>
  <c r="P68" i="3"/>
  <c r="P67" i="3"/>
  <c r="O64" i="3"/>
  <c r="N64" i="3"/>
  <c r="M64" i="3"/>
  <c r="L64" i="3"/>
  <c r="K64" i="3"/>
  <c r="J64" i="3"/>
  <c r="I64" i="3"/>
  <c r="H64" i="3"/>
  <c r="G64" i="3"/>
  <c r="F64" i="3"/>
  <c r="E64" i="3"/>
  <c r="D64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36" i="3"/>
  <c r="P35" i="3"/>
  <c r="O32" i="3"/>
  <c r="N32" i="3"/>
  <c r="M32" i="3"/>
  <c r="L32" i="3"/>
  <c r="K32" i="3"/>
  <c r="J32" i="3"/>
  <c r="I32" i="3"/>
  <c r="H32" i="3"/>
  <c r="G32" i="3"/>
  <c r="F32" i="3"/>
  <c r="P31" i="3"/>
  <c r="P29" i="3"/>
  <c r="P28" i="3"/>
  <c r="P27" i="3"/>
  <c r="O24" i="3"/>
  <c r="N24" i="3"/>
  <c r="M24" i="3"/>
  <c r="L24" i="3"/>
  <c r="K24" i="3"/>
  <c r="J24" i="3"/>
  <c r="I24" i="3"/>
  <c r="H24" i="3"/>
  <c r="G24" i="3"/>
  <c r="F24" i="3"/>
  <c r="E24" i="3"/>
  <c r="E39" i="3" s="1"/>
  <c r="D24" i="3"/>
  <c r="D39" i="3" s="1"/>
  <c r="P22" i="3"/>
  <c r="P21" i="3"/>
  <c r="P19" i="3"/>
  <c r="P18" i="3"/>
  <c r="P17" i="3"/>
  <c r="P16" i="3"/>
  <c r="P15" i="3"/>
  <c r="P14" i="3"/>
  <c r="P13" i="3"/>
  <c r="P12" i="3"/>
  <c r="J39" i="3" l="1"/>
  <c r="I39" i="3"/>
  <c r="M39" i="3"/>
  <c r="F39" i="3"/>
  <c r="N39" i="3"/>
  <c r="O39" i="3"/>
  <c r="G39" i="3"/>
  <c r="H39" i="3"/>
  <c r="K39" i="3"/>
  <c r="L39" i="3"/>
  <c r="P127" i="3"/>
  <c r="H125" i="3"/>
  <c r="J125" i="3"/>
  <c r="P105" i="3"/>
  <c r="K125" i="3"/>
  <c r="L125" i="3"/>
  <c r="L129" i="3" s="1"/>
  <c r="P37" i="3"/>
  <c r="M125" i="3"/>
  <c r="N125" i="3"/>
  <c r="E125" i="3"/>
  <c r="E129" i="3" s="1"/>
  <c r="F125" i="3"/>
  <c r="G125" i="3"/>
  <c r="P24" i="3"/>
  <c r="P115" i="3"/>
  <c r="P32" i="3"/>
  <c r="P64" i="3"/>
  <c r="O125" i="3"/>
  <c r="D125" i="3"/>
  <c r="D129" i="3" s="1"/>
  <c r="I125" i="3"/>
  <c r="J129" i="3" l="1"/>
  <c r="I129" i="3"/>
  <c r="K129" i="3"/>
  <c r="M129" i="3"/>
  <c r="H129" i="3"/>
  <c r="F129" i="3"/>
  <c r="N129" i="3"/>
  <c r="G129" i="3"/>
  <c r="O129" i="3"/>
  <c r="P39" i="3"/>
  <c r="P40" i="3" s="1"/>
  <c r="P108" i="3"/>
  <c r="P125" i="3"/>
  <c r="P129" i="3" l="1"/>
</calcChain>
</file>

<file path=xl/sharedStrings.xml><?xml version="1.0" encoding="utf-8"?>
<sst xmlns="http://schemas.openxmlformats.org/spreadsheetml/2006/main" count="113" uniqueCount="104">
  <si>
    <t>Resultat per månad</t>
  </si>
  <si>
    <t>KROKEKS IDROTTSFÖRENING 825000-1982</t>
  </si>
  <si>
    <t>Belopp uttrycks i tusentals kronor</t>
  </si>
  <si>
    <t>Ack</t>
  </si>
  <si>
    <t>Rörelsens intäkter</t>
  </si>
  <si>
    <t>Nettoomsättning</t>
  </si>
  <si>
    <t>Kolmården Cup anmälningsavg</t>
  </si>
  <si>
    <t>Kolmården Cup Deltagaravg</t>
  </si>
  <si>
    <t>Fotbollsskolan</t>
  </si>
  <si>
    <t>Sponsorintäkter</t>
  </si>
  <si>
    <t>Sv Spel Gräsroten</t>
  </si>
  <si>
    <t>Bingolotto</t>
  </si>
  <si>
    <t>Försäljning kiosk</t>
  </si>
  <si>
    <t>Försäljning kiosk Kolm cup</t>
  </si>
  <si>
    <t>Påminnelseavgifter</t>
  </si>
  <si>
    <t>Arbetsinsatser</t>
  </si>
  <si>
    <t>Pantamera</t>
  </si>
  <si>
    <t>öres- och kronutjämning</t>
  </si>
  <si>
    <t>Aktiverat arbete för egen räkning</t>
  </si>
  <si>
    <t>Kommunala bidrag Aktivitetstöd</t>
  </si>
  <si>
    <t>Kommunala bidrag Skötsel</t>
  </si>
  <si>
    <t>LOK-stöd Sveriges riksidrottsförbund</t>
  </si>
  <si>
    <t>Erhållna offentliga bidrag för personal</t>
  </si>
  <si>
    <t>Medlemsavgifter</t>
  </si>
  <si>
    <t>Övriga rörelseintäkter</t>
  </si>
  <si>
    <t>Övriga ersättningar, bidrag och intäkter</t>
  </si>
  <si>
    <t>SUMMA RÖRELSENS INTÄKTER</t>
  </si>
  <si>
    <t>RÖRELSENS KOSTNADER</t>
  </si>
  <si>
    <t>Råvaror och förnödenheter</t>
  </si>
  <si>
    <t xml:space="preserve">Robotgräsklippare </t>
  </si>
  <si>
    <t>Tillstånd/förbundsavgifter</t>
  </si>
  <si>
    <t>Utbildningar</t>
  </si>
  <si>
    <t>Domararvode</t>
  </si>
  <si>
    <t>Straffavgifter</t>
  </si>
  <si>
    <t>Ersättning fotbollsskola</t>
  </si>
  <si>
    <t>Övriga kost Kolm Cup</t>
  </si>
  <si>
    <t>Underhåll planer</t>
  </si>
  <si>
    <t>Hallhyror</t>
  </si>
  <si>
    <t>Materialkostnader anläggning/planer (Bolist)</t>
  </si>
  <si>
    <t>Anmälningsavgifter</t>
  </si>
  <si>
    <t>ÖFF/NIF</t>
  </si>
  <si>
    <t>Övriga kostnader</t>
  </si>
  <si>
    <t>Material Kolm Cup</t>
  </si>
  <si>
    <t>Inköp av kiosk och serveringsvaror</t>
  </si>
  <si>
    <t>Inköp av idrottskläder/material</t>
  </si>
  <si>
    <t>Kostnader avslutningar</t>
  </si>
  <si>
    <t>Kolm Cup Boende</t>
  </si>
  <si>
    <t>Kolm Cup Matkostnad</t>
  </si>
  <si>
    <t>Övriga externa kostnader</t>
  </si>
  <si>
    <t>Lokalhyra</t>
  </si>
  <si>
    <t>El för belysning</t>
  </si>
  <si>
    <t>Vatten och avlopp</t>
  </si>
  <si>
    <t>Städning och renhållning</t>
  </si>
  <si>
    <t>Reparation och underhåll av lokaler</t>
  </si>
  <si>
    <t>Tomträttsavgäld/arrende</t>
  </si>
  <si>
    <t>Hyra av inventarier och verktyg</t>
  </si>
  <si>
    <t>Programvaror</t>
  </si>
  <si>
    <t>Förbrukningsmaterial</t>
  </si>
  <si>
    <t>Kontorsmateriel</t>
  </si>
  <si>
    <t>Mobiltelefon</t>
  </si>
  <si>
    <t>Försäkring på inventarier/verktyg</t>
  </si>
  <si>
    <t>Självrisker vid skada</t>
  </si>
  <si>
    <t>Kostnader för bevakning och larm</t>
  </si>
  <si>
    <t>Årsmöte/styrelsmöten</t>
  </si>
  <si>
    <t>Redovisningstjänster</t>
  </si>
  <si>
    <t>Bankkostnader</t>
  </si>
  <si>
    <t>Övriga externa kostnader, avdragsgilla</t>
  </si>
  <si>
    <t>Personalkostnader</t>
  </si>
  <si>
    <t>Löner till idrottsutövare och tränare</t>
  </si>
  <si>
    <t>Löner till tjänstemän</t>
  </si>
  <si>
    <t>Semesterlöner till tjänstemän</t>
  </si>
  <si>
    <t>Förändring av semesterlöneskuld</t>
  </si>
  <si>
    <t xml:space="preserve">Skattefria bilersättningar </t>
  </si>
  <si>
    <t>Arbetsgivaravgifter 31,42 %</t>
  </si>
  <si>
    <t>Arbetsgivaravgifter för semester- och löneskulder</t>
  </si>
  <si>
    <t>Särskild löneskatt</t>
  </si>
  <si>
    <t>Premier för arbetsmarknadsförsäkringar</t>
  </si>
  <si>
    <t>Avskrivningar</t>
  </si>
  <si>
    <t>Avskrivningar Kansliet</t>
  </si>
  <si>
    <t>Avskrivningar Nya Konstgräsplan</t>
  </si>
  <si>
    <t>Avskrivningar Fotbollshall</t>
  </si>
  <si>
    <t>Summa avskrivningar</t>
  </si>
  <si>
    <t>Finansiella poster</t>
  </si>
  <si>
    <t>Räntekostnader för långfristiga skulder</t>
  </si>
  <si>
    <t>Summa finansiella poster</t>
  </si>
  <si>
    <t>SUMMA RÖRELSENS KOSTNADER</t>
  </si>
  <si>
    <t>BERÄKNAT RESULTAT</t>
  </si>
  <si>
    <t>Räkenskapår 2025-01-01 - 2025-12-31</t>
  </si>
  <si>
    <t>0,0</t>
  </si>
  <si>
    <t>Erhållna bidrag för utbildning, ledare, spelare</t>
  </si>
  <si>
    <t>Drivmedel</t>
  </si>
  <si>
    <t>Försäkring/skatt transportmedel</t>
  </si>
  <si>
    <t>Bredband</t>
  </si>
  <si>
    <t>Löner till kollektivanställda</t>
  </si>
  <si>
    <t>BUDGET 2025</t>
  </si>
  <si>
    <t>Summa rörelsens intäkter BUDGET 2025</t>
  </si>
  <si>
    <t>Projekt/Investering på anläggningar</t>
  </si>
  <si>
    <t>Företagsförsäkringar</t>
  </si>
  <si>
    <t>Serviceavgifter</t>
  </si>
  <si>
    <t>Avskrivningar Fotbollshall belysning</t>
  </si>
  <si>
    <t>Ränteintäkter från omsättningstillgångar</t>
  </si>
  <si>
    <t>Summa finansiella poster BUDGET 2025</t>
  </si>
  <si>
    <t>Beräknat resultat BUDGET 2025</t>
  </si>
  <si>
    <t>Summa kostnader BUDGET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</si>
</sst>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_-;\-* #,##0.0_-;_-* &quot;-&quot;??_-;_-@_-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165" fontId="0" fillId="0" borderId="0" xfId="1" applyNumberFormat="1" applyFont="1"/>
    <xf numFmtId="4" fontId="0" fillId="0" borderId="0" xfId="0" applyNumberFormat="1"/>
    <xf numFmtId="0" fontId="0" fillId="2" borderId="0" xfId="0" applyFill="1"/>
    <xf numFmtId="0" fontId="2" fillId="2" borderId="0" xfId="0" applyFont="1" applyFill="1"/>
    <xf numFmtId="3" fontId="0" fillId="0" borderId="0" xfId="0" applyNumberFormat="1"/>
    <xf numFmtId="0" fontId="2" fillId="3" borderId="0" xfId="0" applyFont="1" applyFill="1"/>
    <xf numFmtId="0" fontId="0" fillId="3" borderId="0" xfId="0" applyFill="1"/>
    <xf numFmtId="4" fontId="2" fillId="3" borderId="0" xfId="0" applyNumberFormat="1" applyFont="1" applyFill="1"/>
    <xf numFmtId="1" fontId="0" fillId="0" borderId="0" xfId="0" applyNumberFormat="1"/>
    <xf numFmtId="166" fontId="0" fillId="0" borderId="0" xfId="0" applyNumberFormat="1"/>
    <xf numFmtId="0" fontId="0" fillId="0" borderId="0" xfId="2" applyNumberFormat="1" applyFont="1"/>
    <xf numFmtId="0" fontId="0" fillId="4" borderId="0" xfId="0" applyFill="1"/>
    <xf numFmtId="0" fontId="2" fillId="4" borderId="0" xfId="0" applyFont="1" applyFill="1"/>
    <xf numFmtId="4" fontId="2" fillId="4" borderId="0" xfId="0" applyNumberFormat="1" applyFont="1" applyFill="1"/>
    <xf numFmtId="0" fontId="3" fillId="0" borderId="0" xfId="0" applyFont="1"/>
    <xf numFmtId="0" fontId="0" fillId="5" borderId="0" xfId="0" applyFill="1"/>
    <xf numFmtId="0" fontId="2" fillId="6" borderId="0" xfId="0" applyFont="1" applyFill="1"/>
    <xf numFmtId="0" fontId="0" fillId="6" borderId="0" xfId="0" applyFill="1"/>
    <xf numFmtId="0" fontId="4" fillId="0" borderId="0" xfId="0" applyFont="1" applyAlignment="1">
      <alignment horizontal="right" vertical="center" wrapText="1"/>
    </xf>
    <xf numFmtId="0" fontId="5" fillId="0" borderId="0" xfId="0" applyFont="1"/>
    <xf numFmtId="9" fontId="3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B8B8D-A8C5-447A-B485-35F82BB9C561}">
  <sheetPr>
    <pageSetUpPr fitToPage="1"/>
  </sheetPr>
  <dimension ref="B4:U131"/>
  <sheetViews>
    <sheetView tabSelected="1" topLeftCell="A114" zoomScaleNormal="100" workbookViewId="0">
      <selection activeCell="P131" sqref="P131"/>
    </sheetView>
  </sheetViews>
  <sheetFormatPr defaultRowHeight="14.4" x14ac:dyDescent="0.55000000000000004"/>
  <cols>
    <col min="2" max="2" width="8.83984375" customWidth="1"/>
    <col min="3" max="3" width="40.83984375" customWidth="1"/>
  </cols>
  <sheetData>
    <row r="4" spans="2:21" x14ac:dyDescent="0.55000000000000004">
      <c r="C4" t="s">
        <v>0</v>
      </c>
    </row>
    <row r="5" spans="2:21" x14ac:dyDescent="0.55000000000000004">
      <c r="B5" t="s">
        <v>1</v>
      </c>
    </row>
    <row r="6" spans="2:21" x14ac:dyDescent="0.55000000000000004">
      <c r="B6" t="s">
        <v>87</v>
      </c>
    </row>
    <row r="7" spans="2:21" x14ac:dyDescent="0.55000000000000004">
      <c r="S7" s="1"/>
      <c r="T7" s="1"/>
      <c r="U7" s="1"/>
    </row>
    <row r="8" spans="2:21" x14ac:dyDescent="0.55000000000000004">
      <c r="B8" t="s">
        <v>2</v>
      </c>
      <c r="D8" s="1">
        <v>2501</v>
      </c>
      <c r="E8" s="1">
        <v>2502</v>
      </c>
      <c r="F8" s="1">
        <v>2503</v>
      </c>
      <c r="G8" s="1">
        <v>2504</v>
      </c>
      <c r="H8" s="1">
        <v>2505</v>
      </c>
      <c r="I8" s="1">
        <v>2506</v>
      </c>
      <c r="J8" s="1">
        <v>2507</v>
      </c>
      <c r="K8" s="1">
        <v>2508</v>
      </c>
      <c r="L8" s="1">
        <v>2509</v>
      </c>
      <c r="M8" s="1">
        <v>2510</v>
      </c>
      <c r="N8" s="1">
        <v>2511</v>
      </c>
      <c r="O8" s="1">
        <v>2512</v>
      </c>
      <c r="P8" s="1" t="s">
        <v>3</v>
      </c>
    </row>
    <row r="9" spans="2:21" x14ac:dyDescent="0.55000000000000004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21" x14ac:dyDescent="0.55000000000000004">
      <c r="B10" s="1" t="s">
        <v>4</v>
      </c>
    </row>
    <row r="11" spans="2:21" x14ac:dyDescent="0.55000000000000004">
      <c r="B11" s="1" t="s">
        <v>5</v>
      </c>
    </row>
    <row r="12" spans="2:21" x14ac:dyDescent="0.55000000000000004">
      <c r="B12">
        <v>3110</v>
      </c>
      <c r="C12" t="s">
        <v>6</v>
      </c>
      <c r="D12" s="20">
        <v>4.8</v>
      </c>
      <c r="E12" s="20">
        <v>19.2</v>
      </c>
      <c r="F12" s="20">
        <v>16</v>
      </c>
      <c r="G12" s="20">
        <v>35.200000000000003</v>
      </c>
      <c r="H12" s="20">
        <v>17.3</v>
      </c>
      <c r="I12" s="20">
        <v>-5.7</v>
      </c>
      <c r="J12" s="20">
        <v>-1.3</v>
      </c>
      <c r="K12" s="20">
        <v>3.6</v>
      </c>
      <c r="L12" s="20">
        <v>0</v>
      </c>
      <c r="M12" s="20">
        <v>-2</v>
      </c>
      <c r="N12" s="20" t="s">
        <v>88</v>
      </c>
      <c r="O12" s="20" t="s">
        <v>88</v>
      </c>
      <c r="P12" s="2">
        <f t="shared" ref="P12:P19" si="0">SUM(D12:O12)</f>
        <v>87.1</v>
      </c>
    </row>
    <row r="13" spans="2:21" x14ac:dyDescent="0.55000000000000004">
      <c r="B13">
        <v>3120</v>
      </c>
      <c r="C13" t="s">
        <v>7</v>
      </c>
      <c r="D13">
        <v>6.4</v>
      </c>
      <c r="E13">
        <v>0</v>
      </c>
      <c r="F13">
        <v>8.3000000000000007</v>
      </c>
      <c r="G13">
        <v>21.6</v>
      </c>
      <c r="H13">
        <v>339.3</v>
      </c>
      <c r="I13">
        <v>784.2</v>
      </c>
      <c r="J13">
        <v>27.1</v>
      </c>
      <c r="K13">
        <v>8.1</v>
      </c>
      <c r="L13">
        <v>0</v>
      </c>
      <c r="M13">
        <v>0</v>
      </c>
      <c r="N13">
        <v>0</v>
      </c>
      <c r="O13">
        <v>0</v>
      </c>
      <c r="P13" s="3">
        <f t="shared" si="0"/>
        <v>1195</v>
      </c>
    </row>
    <row r="14" spans="2:21" s="16" customFormat="1" x14ac:dyDescent="0.55000000000000004">
      <c r="B14" s="16">
        <v>3150</v>
      </c>
      <c r="C14" s="16" t="s">
        <v>8</v>
      </c>
      <c r="D14" s="16">
        <v>0</v>
      </c>
      <c r="E14" s="16">
        <v>0</v>
      </c>
      <c r="F14" s="16">
        <v>0</v>
      </c>
      <c r="G14" s="16">
        <v>8.6</v>
      </c>
      <c r="H14" s="16">
        <v>33.5</v>
      </c>
      <c r="I14" s="16">
        <v>11</v>
      </c>
      <c r="J14" s="16">
        <v>2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f t="shared" si="0"/>
        <v>55.1</v>
      </c>
    </row>
    <row r="15" spans="2:21" s="16" customFormat="1" x14ac:dyDescent="0.55000000000000004">
      <c r="B15" s="16">
        <v>3210</v>
      </c>
      <c r="C15" s="16" t="s">
        <v>9</v>
      </c>
      <c r="D15" s="16">
        <v>0</v>
      </c>
      <c r="E15" s="16">
        <v>0</v>
      </c>
      <c r="F15" s="16">
        <v>0</v>
      </c>
      <c r="G15" s="16">
        <v>145</v>
      </c>
      <c r="H15" s="16">
        <v>-9.5</v>
      </c>
      <c r="I15" s="16">
        <v>40.4</v>
      </c>
      <c r="J15" s="16">
        <v>4.2</v>
      </c>
      <c r="K15" s="16">
        <v>100</v>
      </c>
      <c r="L15" s="16">
        <v>0</v>
      </c>
      <c r="M15" s="16">
        <v>0</v>
      </c>
      <c r="N15" s="16">
        <v>-8</v>
      </c>
      <c r="O15" s="16">
        <v>1.8</v>
      </c>
      <c r="P15" s="16">
        <f t="shared" si="0"/>
        <v>273.90000000000003</v>
      </c>
    </row>
    <row r="16" spans="2:21" x14ac:dyDescent="0.55000000000000004">
      <c r="B16">
        <v>3315</v>
      </c>
      <c r="C16" t="s">
        <v>10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18.399999999999999</v>
      </c>
      <c r="O16">
        <v>0</v>
      </c>
      <c r="P16">
        <f t="shared" si="0"/>
        <v>18.399999999999999</v>
      </c>
    </row>
    <row r="17" spans="2:19" x14ac:dyDescent="0.55000000000000004">
      <c r="B17">
        <v>3320</v>
      </c>
      <c r="C17" t="s">
        <v>11</v>
      </c>
      <c r="D17">
        <v>0.7</v>
      </c>
      <c r="E17">
        <v>0.1</v>
      </c>
      <c r="F17">
        <v>1.3</v>
      </c>
      <c r="G17">
        <v>0.5</v>
      </c>
      <c r="H17">
        <v>0.4</v>
      </c>
      <c r="I17">
        <v>0.3</v>
      </c>
      <c r="J17">
        <v>0.7</v>
      </c>
      <c r="K17">
        <v>0.3</v>
      </c>
      <c r="L17">
        <v>0.3</v>
      </c>
      <c r="M17">
        <v>0.5</v>
      </c>
      <c r="N17">
        <v>0.3</v>
      </c>
      <c r="O17">
        <v>0.4</v>
      </c>
      <c r="P17">
        <f t="shared" si="0"/>
        <v>5.8</v>
      </c>
    </row>
    <row r="18" spans="2:19" x14ac:dyDescent="0.55000000000000004">
      <c r="B18">
        <v>3510</v>
      </c>
      <c r="C18" t="s">
        <v>12</v>
      </c>
      <c r="D18">
        <v>0</v>
      </c>
      <c r="E18">
        <v>0</v>
      </c>
      <c r="F18">
        <v>0</v>
      </c>
      <c r="G18">
        <v>0.1</v>
      </c>
      <c r="H18">
        <v>12</v>
      </c>
      <c r="I18">
        <v>13.9</v>
      </c>
      <c r="J18">
        <v>0.1</v>
      </c>
      <c r="K18">
        <v>21.9</v>
      </c>
      <c r="L18">
        <v>25.3</v>
      </c>
      <c r="M18">
        <v>1.1000000000000001</v>
      </c>
      <c r="N18">
        <v>0.1</v>
      </c>
      <c r="O18">
        <v>0.1</v>
      </c>
      <c r="P18">
        <f t="shared" si="0"/>
        <v>74.59999999999998</v>
      </c>
    </row>
    <row r="19" spans="2:19" x14ac:dyDescent="0.55000000000000004">
      <c r="B19">
        <v>3511</v>
      </c>
      <c r="C19" t="s">
        <v>13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135.30000000000001</v>
      </c>
      <c r="L19">
        <v>0</v>
      </c>
      <c r="M19">
        <v>0</v>
      </c>
      <c r="N19">
        <v>0</v>
      </c>
      <c r="O19">
        <v>0</v>
      </c>
      <c r="P19">
        <f t="shared" si="0"/>
        <v>135.30000000000001</v>
      </c>
    </row>
    <row r="20" spans="2:19" x14ac:dyDescent="0.55000000000000004">
      <c r="B20">
        <v>3540</v>
      </c>
      <c r="C20" t="s">
        <v>14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</row>
    <row r="21" spans="2:19" x14ac:dyDescent="0.55000000000000004">
      <c r="B21">
        <v>3580</v>
      </c>
      <c r="C21" t="s">
        <v>15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f>SUM(D21:O21)</f>
        <v>0</v>
      </c>
    </row>
    <row r="22" spans="2:19" x14ac:dyDescent="0.55000000000000004">
      <c r="B22">
        <v>3590</v>
      </c>
      <c r="C22" t="s">
        <v>16</v>
      </c>
      <c r="D22">
        <v>0.2</v>
      </c>
      <c r="E22">
        <v>0</v>
      </c>
      <c r="F22">
        <v>0</v>
      </c>
      <c r="G22">
        <v>0</v>
      </c>
      <c r="H22">
        <v>0.2</v>
      </c>
      <c r="I22">
        <v>0.2</v>
      </c>
      <c r="J22">
        <v>0</v>
      </c>
      <c r="K22">
        <v>1.2</v>
      </c>
      <c r="L22">
        <v>0</v>
      </c>
      <c r="M22">
        <v>0</v>
      </c>
      <c r="N22">
        <v>0.4</v>
      </c>
      <c r="O22">
        <v>0.7</v>
      </c>
      <c r="P22">
        <f>SUM(D22:O22)</f>
        <v>2.9000000000000004</v>
      </c>
    </row>
    <row r="23" spans="2:19" x14ac:dyDescent="0.55000000000000004">
      <c r="B23">
        <v>3740</v>
      </c>
      <c r="C23" t="s">
        <v>17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</row>
    <row r="24" spans="2:19" x14ac:dyDescent="0.55000000000000004">
      <c r="B24" s="5" t="s">
        <v>94</v>
      </c>
      <c r="C24" s="13"/>
      <c r="D24" s="4">
        <f t="shared" ref="D24:P24" si="1">SUM(D12:D23)</f>
        <v>12.099999999999998</v>
      </c>
      <c r="E24" s="4">
        <f t="shared" si="1"/>
        <v>19.3</v>
      </c>
      <c r="F24" s="4">
        <f t="shared" si="1"/>
        <v>25.6</v>
      </c>
      <c r="G24" s="4">
        <f t="shared" si="1"/>
        <v>211</v>
      </c>
      <c r="H24" s="4">
        <f t="shared" si="1"/>
        <v>393.2</v>
      </c>
      <c r="I24" s="4">
        <f t="shared" si="1"/>
        <v>844.3</v>
      </c>
      <c r="J24" s="4">
        <f t="shared" si="1"/>
        <v>32.800000000000004</v>
      </c>
      <c r="K24" s="4">
        <f t="shared" si="1"/>
        <v>270.40000000000003</v>
      </c>
      <c r="L24" s="4">
        <f t="shared" si="1"/>
        <v>25.6</v>
      </c>
      <c r="M24" s="4">
        <f t="shared" si="1"/>
        <v>-0.39999999999999991</v>
      </c>
      <c r="N24" s="4">
        <f t="shared" si="1"/>
        <v>11.2</v>
      </c>
      <c r="O24" s="4">
        <f t="shared" si="1"/>
        <v>3</v>
      </c>
      <c r="P24" s="4">
        <f t="shared" si="1"/>
        <v>1848.1</v>
      </c>
    </row>
    <row r="26" spans="2:19" x14ac:dyDescent="0.55000000000000004">
      <c r="B26" s="1" t="s">
        <v>18</v>
      </c>
    </row>
    <row r="27" spans="2:19" x14ac:dyDescent="0.55000000000000004">
      <c r="B27">
        <v>3805</v>
      </c>
      <c r="C27" t="s">
        <v>19</v>
      </c>
      <c r="D27">
        <v>0</v>
      </c>
      <c r="E27">
        <v>0</v>
      </c>
      <c r="F27">
        <v>0</v>
      </c>
      <c r="G27">
        <v>75.8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f t="shared" ref="P27:P31" si="2">SUM(D27:O27)</f>
        <v>75.8</v>
      </c>
    </row>
    <row r="28" spans="2:19" x14ac:dyDescent="0.55000000000000004">
      <c r="B28">
        <v>3810</v>
      </c>
      <c r="C28" t="s">
        <v>20</v>
      </c>
      <c r="D28">
        <v>0</v>
      </c>
      <c r="E28">
        <v>189.2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f t="shared" si="2"/>
        <v>189.2</v>
      </c>
    </row>
    <row r="29" spans="2:19" x14ac:dyDescent="0.55000000000000004">
      <c r="B29">
        <v>3840</v>
      </c>
      <c r="C29" t="s">
        <v>21</v>
      </c>
      <c r="D29">
        <v>0</v>
      </c>
      <c r="E29">
        <v>0</v>
      </c>
      <c r="F29">
        <v>67</v>
      </c>
      <c r="G29">
        <v>0</v>
      </c>
      <c r="H29">
        <v>0</v>
      </c>
      <c r="I29">
        <v>0</v>
      </c>
      <c r="J29">
        <v>0</v>
      </c>
      <c r="K29">
        <v>0</v>
      </c>
      <c r="L29">
        <v>86</v>
      </c>
      <c r="M29">
        <v>0</v>
      </c>
      <c r="N29">
        <v>0</v>
      </c>
      <c r="O29">
        <v>0</v>
      </c>
      <c r="P29">
        <f t="shared" si="2"/>
        <v>153</v>
      </c>
    </row>
    <row r="30" spans="2:19" x14ac:dyDescent="0.55000000000000004">
      <c r="B30">
        <v>3845</v>
      </c>
      <c r="C30" t="s">
        <v>89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10</v>
      </c>
      <c r="L30">
        <v>0</v>
      </c>
      <c r="M30">
        <v>0</v>
      </c>
      <c r="N30">
        <v>0</v>
      </c>
      <c r="O30">
        <v>0</v>
      </c>
      <c r="P30">
        <f t="shared" si="2"/>
        <v>10</v>
      </c>
    </row>
    <row r="31" spans="2:19" s="16" customFormat="1" x14ac:dyDescent="0.55000000000000004">
      <c r="B31" s="16">
        <v>3890</v>
      </c>
      <c r="C31" s="16" t="s">
        <v>23</v>
      </c>
      <c r="D31" s="16">
        <v>0</v>
      </c>
      <c r="E31" s="16">
        <v>0</v>
      </c>
      <c r="F31" s="16">
        <v>70.2</v>
      </c>
      <c r="G31" s="16">
        <v>380.5</v>
      </c>
      <c r="H31" s="16">
        <v>40.1</v>
      </c>
      <c r="I31" s="16">
        <v>15</v>
      </c>
      <c r="J31" s="16">
        <v>1.3</v>
      </c>
      <c r="K31" s="16">
        <v>6.5</v>
      </c>
      <c r="L31" s="16">
        <v>21.9</v>
      </c>
      <c r="M31" s="16">
        <v>7.5</v>
      </c>
      <c r="N31" s="16">
        <v>5.7</v>
      </c>
      <c r="O31" s="16">
        <v>0.6</v>
      </c>
      <c r="P31" s="16">
        <f t="shared" si="2"/>
        <v>549.30000000000007</v>
      </c>
      <c r="S31" s="22"/>
    </row>
    <row r="32" spans="2:19" x14ac:dyDescent="0.55000000000000004">
      <c r="B32" s="5" t="s">
        <v>94</v>
      </c>
      <c r="C32" s="13"/>
      <c r="D32" s="4">
        <f t="shared" ref="D32:P32" si="3">SUM(D27:D31)</f>
        <v>0</v>
      </c>
      <c r="E32" s="4">
        <f t="shared" si="3"/>
        <v>189.2</v>
      </c>
      <c r="F32" s="4">
        <f t="shared" si="3"/>
        <v>137.19999999999999</v>
      </c>
      <c r="G32" s="4">
        <f t="shared" si="3"/>
        <v>456.3</v>
      </c>
      <c r="H32" s="4">
        <f t="shared" si="3"/>
        <v>40.1</v>
      </c>
      <c r="I32" s="4">
        <f t="shared" si="3"/>
        <v>15</v>
      </c>
      <c r="J32" s="4">
        <f t="shared" si="3"/>
        <v>1.3</v>
      </c>
      <c r="K32" s="4">
        <f t="shared" si="3"/>
        <v>16.5</v>
      </c>
      <c r="L32" s="4">
        <f t="shared" si="3"/>
        <v>107.9</v>
      </c>
      <c r="M32" s="4">
        <f t="shared" si="3"/>
        <v>7.5</v>
      </c>
      <c r="N32" s="4">
        <f t="shared" si="3"/>
        <v>5.7</v>
      </c>
      <c r="O32" s="4">
        <f t="shared" si="3"/>
        <v>0.6</v>
      </c>
      <c r="P32" s="4">
        <f t="shared" si="3"/>
        <v>977.30000000000007</v>
      </c>
    </row>
    <row r="34" spans="2:16" x14ac:dyDescent="0.55000000000000004">
      <c r="B34" s="1" t="s">
        <v>24</v>
      </c>
    </row>
    <row r="35" spans="2:16" x14ac:dyDescent="0.55000000000000004">
      <c r="B35">
        <v>3988</v>
      </c>
      <c r="C35" t="s">
        <v>22</v>
      </c>
      <c r="D35">
        <v>11</v>
      </c>
      <c r="E35">
        <v>11</v>
      </c>
      <c r="F35">
        <v>11</v>
      </c>
      <c r="G35">
        <v>11</v>
      </c>
      <c r="H35">
        <v>11</v>
      </c>
      <c r="I35">
        <v>11</v>
      </c>
      <c r="J35">
        <v>11</v>
      </c>
      <c r="K35">
        <v>11</v>
      </c>
      <c r="L35">
        <v>11</v>
      </c>
      <c r="M35">
        <v>11</v>
      </c>
      <c r="N35">
        <v>11</v>
      </c>
      <c r="O35">
        <v>11</v>
      </c>
      <c r="P35">
        <f>SUM(D35:O35)</f>
        <v>132</v>
      </c>
    </row>
    <row r="36" spans="2:16" x14ac:dyDescent="0.55000000000000004">
      <c r="B36">
        <v>3990</v>
      </c>
      <c r="C36" t="s">
        <v>25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f>SUM(D36:O36)</f>
        <v>0</v>
      </c>
    </row>
    <row r="37" spans="2:16" x14ac:dyDescent="0.55000000000000004">
      <c r="B37" s="5" t="s">
        <v>94</v>
      </c>
      <c r="C37" s="13"/>
      <c r="D37" s="4">
        <f t="shared" ref="D37:P37" si="4">SUM(D35:D36)</f>
        <v>11</v>
      </c>
      <c r="E37" s="4">
        <f t="shared" si="4"/>
        <v>11</v>
      </c>
      <c r="F37" s="4">
        <f t="shared" si="4"/>
        <v>11</v>
      </c>
      <c r="G37" s="4">
        <f t="shared" si="4"/>
        <v>11</v>
      </c>
      <c r="H37" s="4">
        <f t="shared" si="4"/>
        <v>11</v>
      </c>
      <c r="I37" s="4">
        <f t="shared" si="4"/>
        <v>11</v>
      </c>
      <c r="J37" s="4">
        <f t="shared" si="4"/>
        <v>11</v>
      </c>
      <c r="K37" s="4">
        <f t="shared" si="4"/>
        <v>11</v>
      </c>
      <c r="L37" s="4">
        <f t="shared" si="4"/>
        <v>11</v>
      </c>
      <c r="M37" s="4">
        <f t="shared" si="4"/>
        <v>11</v>
      </c>
      <c r="N37" s="4">
        <f t="shared" si="4"/>
        <v>11</v>
      </c>
      <c r="O37" s="4">
        <f t="shared" si="4"/>
        <v>11</v>
      </c>
      <c r="P37" s="13">
        <f t="shared" si="4"/>
        <v>132</v>
      </c>
    </row>
    <row r="39" spans="2:16" x14ac:dyDescent="0.55000000000000004">
      <c r="B39" s="1" t="s">
        <v>26</v>
      </c>
      <c r="D39">
        <f t="shared" ref="D39:O39" si="5">SUM(D24,D32,D37)</f>
        <v>23.099999999999998</v>
      </c>
      <c r="E39">
        <f t="shared" si="5"/>
        <v>219.5</v>
      </c>
      <c r="F39">
        <f t="shared" si="5"/>
        <v>173.79999999999998</v>
      </c>
      <c r="G39">
        <f t="shared" si="5"/>
        <v>678.3</v>
      </c>
      <c r="H39">
        <f t="shared" si="5"/>
        <v>444.3</v>
      </c>
      <c r="I39">
        <f t="shared" si="5"/>
        <v>870.3</v>
      </c>
      <c r="J39">
        <f t="shared" si="5"/>
        <v>45.1</v>
      </c>
      <c r="K39">
        <f t="shared" si="5"/>
        <v>297.90000000000003</v>
      </c>
      <c r="L39">
        <f t="shared" si="5"/>
        <v>144.5</v>
      </c>
      <c r="M39">
        <f t="shared" si="5"/>
        <v>18.100000000000001</v>
      </c>
      <c r="N39">
        <f t="shared" si="5"/>
        <v>27.9</v>
      </c>
      <c r="O39">
        <f t="shared" si="5"/>
        <v>14.6</v>
      </c>
      <c r="P39" s="6">
        <f>SUM(C39:O39)</f>
        <v>2957.3999999999996</v>
      </c>
    </row>
    <row r="40" spans="2:16" x14ac:dyDescent="0.55000000000000004">
      <c r="B40" s="7" t="s">
        <v>95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9">
        <f>SUM(P39)</f>
        <v>2957.3999999999996</v>
      </c>
    </row>
    <row r="42" spans="2:16" x14ac:dyDescent="0.55000000000000004">
      <c r="B42" s="1" t="s">
        <v>27</v>
      </c>
    </row>
    <row r="43" spans="2:16" x14ac:dyDescent="0.55000000000000004">
      <c r="B43" s="1" t="s">
        <v>28</v>
      </c>
    </row>
    <row r="44" spans="2:16" x14ac:dyDescent="0.55000000000000004">
      <c r="B44">
        <v>4020</v>
      </c>
      <c r="C44" t="s">
        <v>29</v>
      </c>
      <c r="D44">
        <v>0</v>
      </c>
      <c r="E44">
        <v>0</v>
      </c>
      <c r="F44">
        <v>0</v>
      </c>
      <c r="G44">
        <v>0</v>
      </c>
      <c r="H44">
        <v>-6</v>
      </c>
      <c r="I44">
        <v>0</v>
      </c>
      <c r="J44">
        <v>-6.6</v>
      </c>
      <c r="K44">
        <v>-8.1</v>
      </c>
      <c r="L44">
        <v>0</v>
      </c>
      <c r="M44">
        <v>0</v>
      </c>
      <c r="N44">
        <v>0</v>
      </c>
      <c r="O44">
        <v>0</v>
      </c>
      <c r="P44">
        <f t="shared" ref="P44:P62" si="6">SUM(D44:O44)</f>
        <v>-20.7</v>
      </c>
    </row>
    <row r="45" spans="2:16" x14ac:dyDescent="0.55000000000000004">
      <c r="B45">
        <v>4028</v>
      </c>
      <c r="C45" t="s">
        <v>30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-1.5</v>
      </c>
      <c r="N45">
        <v>0</v>
      </c>
      <c r="O45">
        <v>0</v>
      </c>
      <c r="P45">
        <f t="shared" si="6"/>
        <v>-1.5</v>
      </c>
    </row>
    <row r="46" spans="2:16" x14ac:dyDescent="0.55000000000000004">
      <c r="B46">
        <v>4030</v>
      </c>
      <c r="C46" t="s">
        <v>31</v>
      </c>
      <c r="D46">
        <v>0</v>
      </c>
      <c r="E46">
        <v>0</v>
      </c>
      <c r="F46">
        <v>0</v>
      </c>
      <c r="G46">
        <v>0</v>
      </c>
      <c r="H46">
        <v>-20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f t="shared" si="6"/>
        <v>-20</v>
      </c>
    </row>
    <row r="47" spans="2:16" x14ac:dyDescent="0.55000000000000004">
      <c r="B47">
        <v>4049</v>
      </c>
      <c r="C47" t="s">
        <v>32</v>
      </c>
      <c r="D47">
        <v>0</v>
      </c>
      <c r="E47">
        <v>-2.2999999999999998</v>
      </c>
      <c r="F47">
        <v>-4.7</v>
      </c>
      <c r="G47">
        <v>-14</v>
      </c>
      <c r="H47">
        <v>-19.5</v>
      </c>
      <c r="I47">
        <v>-24.1</v>
      </c>
      <c r="J47">
        <v>0</v>
      </c>
      <c r="K47">
        <v>-74.599999999999994</v>
      </c>
      <c r="L47">
        <v>-19</v>
      </c>
      <c r="M47">
        <v>-6.1</v>
      </c>
      <c r="N47">
        <v>-0.4</v>
      </c>
      <c r="O47">
        <v>-0.2</v>
      </c>
      <c r="P47">
        <f t="shared" si="6"/>
        <v>-164.89999999999998</v>
      </c>
    </row>
    <row r="48" spans="2:16" x14ac:dyDescent="0.55000000000000004">
      <c r="B48">
        <v>4050</v>
      </c>
      <c r="C48" t="s">
        <v>33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f t="shared" si="6"/>
        <v>0</v>
      </c>
    </row>
    <row r="49" spans="2:16" s="16" customFormat="1" x14ac:dyDescent="0.55000000000000004">
      <c r="B49" s="16">
        <v>4052</v>
      </c>
      <c r="C49" s="16" t="s">
        <v>34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-17.600000000000001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f t="shared" si="6"/>
        <v>-17.600000000000001</v>
      </c>
    </row>
    <row r="50" spans="2:16" x14ac:dyDescent="0.55000000000000004">
      <c r="B50">
        <v>4053</v>
      </c>
      <c r="C50" t="s">
        <v>35</v>
      </c>
      <c r="D50">
        <v>0</v>
      </c>
      <c r="E50">
        <v>-0.4</v>
      </c>
      <c r="F50">
        <v>-0.5</v>
      </c>
      <c r="G50">
        <v>0</v>
      </c>
      <c r="H50">
        <v>0</v>
      </c>
      <c r="I50">
        <v>0</v>
      </c>
      <c r="J50">
        <v>0</v>
      </c>
      <c r="K50">
        <v>-13.7</v>
      </c>
      <c r="L50">
        <v>0</v>
      </c>
      <c r="M50">
        <v>0</v>
      </c>
      <c r="N50">
        <v>0</v>
      </c>
      <c r="O50">
        <v>0</v>
      </c>
      <c r="P50">
        <f t="shared" si="6"/>
        <v>-14.6</v>
      </c>
    </row>
    <row r="51" spans="2:16" s="16" customFormat="1" x14ac:dyDescent="0.55000000000000004">
      <c r="B51" s="16">
        <v>4057</v>
      </c>
      <c r="C51" s="16" t="s">
        <v>36</v>
      </c>
      <c r="D51" s="16">
        <v>0</v>
      </c>
      <c r="E51" s="16">
        <v>0</v>
      </c>
      <c r="F51" s="16">
        <v>0</v>
      </c>
      <c r="G51" s="16">
        <v>-19.5</v>
      </c>
      <c r="H51" s="16">
        <v>-106.4</v>
      </c>
      <c r="I51" s="16">
        <v>-106.3</v>
      </c>
      <c r="J51" s="16">
        <v>-25.5</v>
      </c>
      <c r="K51" s="16">
        <v>0</v>
      </c>
      <c r="L51" s="16">
        <v>0</v>
      </c>
      <c r="M51" s="16">
        <v>-42.3</v>
      </c>
      <c r="N51" s="16">
        <v>0</v>
      </c>
      <c r="O51" s="16">
        <v>0</v>
      </c>
      <c r="P51" s="16">
        <f t="shared" si="6"/>
        <v>-300</v>
      </c>
    </row>
    <row r="52" spans="2:16" x14ac:dyDescent="0.55000000000000004">
      <c r="B52">
        <v>4058</v>
      </c>
      <c r="C52" t="s">
        <v>37</v>
      </c>
      <c r="D52">
        <v>-2.2000000000000002</v>
      </c>
      <c r="E52">
        <v>-4.0999999999999996</v>
      </c>
      <c r="F52">
        <v>1.4</v>
      </c>
      <c r="G52">
        <v>-4.7</v>
      </c>
      <c r="H52">
        <v>0</v>
      </c>
      <c r="I52">
        <v>0</v>
      </c>
      <c r="J52">
        <v>0</v>
      </c>
      <c r="K52">
        <v>0</v>
      </c>
      <c r="L52">
        <v>0</v>
      </c>
      <c r="M52">
        <v>-0.5</v>
      </c>
      <c r="N52">
        <v>-0.1</v>
      </c>
      <c r="O52">
        <v>-0.8</v>
      </c>
      <c r="P52">
        <f t="shared" si="6"/>
        <v>-11.000000000000002</v>
      </c>
    </row>
    <row r="53" spans="2:16" x14ac:dyDescent="0.55000000000000004">
      <c r="B53">
        <v>4060</v>
      </c>
      <c r="C53" t="s">
        <v>38</v>
      </c>
      <c r="D53">
        <v>0</v>
      </c>
      <c r="E53">
        <v>0</v>
      </c>
      <c r="F53">
        <v>0</v>
      </c>
      <c r="G53">
        <v>-0.8</v>
      </c>
      <c r="H53">
        <v>0</v>
      </c>
      <c r="I53">
        <v>0</v>
      </c>
      <c r="J53">
        <v>-0.5</v>
      </c>
      <c r="K53">
        <v>-5.3</v>
      </c>
      <c r="L53">
        <v>0</v>
      </c>
      <c r="M53">
        <v>-1.7</v>
      </c>
      <c r="N53">
        <v>-0.5</v>
      </c>
      <c r="O53">
        <v>0</v>
      </c>
      <c r="P53" s="10">
        <f t="shared" si="6"/>
        <v>-8.7999999999999989</v>
      </c>
    </row>
    <row r="54" spans="2:16" x14ac:dyDescent="0.55000000000000004">
      <c r="B54">
        <v>4067</v>
      </c>
      <c r="C54" t="s">
        <v>39</v>
      </c>
      <c r="D54">
        <v>0</v>
      </c>
      <c r="E54">
        <v>0</v>
      </c>
      <c r="F54">
        <v>0</v>
      </c>
      <c r="G54">
        <v>-34.200000000000003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f t="shared" si="6"/>
        <v>-34.200000000000003</v>
      </c>
    </row>
    <row r="55" spans="2:16" x14ac:dyDescent="0.55000000000000004">
      <c r="B55">
        <v>4068</v>
      </c>
      <c r="C55" t="s">
        <v>40</v>
      </c>
      <c r="D55">
        <v>-0.5</v>
      </c>
      <c r="E55">
        <v>0</v>
      </c>
      <c r="F55">
        <v>0</v>
      </c>
      <c r="G55">
        <v>-7.5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f t="shared" si="6"/>
        <v>-8</v>
      </c>
    </row>
    <row r="56" spans="2:16" x14ac:dyDescent="0.55000000000000004">
      <c r="B56">
        <v>4099</v>
      </c>
      <c r="C56" t="s">
        <v>41</v>
      </c>
      <c r="D56">
        <v>0</v>
      </c>
      <c r="E56">
        <v>-0.8</v>
      </c>
      <c r="F56">
        <v>0</v>
      </c>
      <c r="G56">
        <v>0</v>
      </c>
      <c r="H56">
        <v>0</v>
      </c>
      <c r="I56">
        <v>0</v>
      </c>
      <c r="J56">
        <v>0</v>
      </c>
      <c r="K56">
        <v>-0.7</v>
      </c>
      <c r="L56">
        <v>0</v>
      </c>
      <c r="M56">
        <v>0</v>
      </c>
      <c r="N56">
        <v>0</v>
      </c>
      <c r="O56">
        <v>-8.3000000000000007</v>
      </c>
      <c r="P56" s="11">
        <f t="shared" si="6"/>
        <v>-9.8000000000000007</v>
      </c>
    </row>
    <row r="57" spans="2:16" x14ac:dyDescent="0.55000000000000004">
      <c r="B57">
        <v>4160</v>
      </c>
      <c r="C57" t="s">
        <v>42</v>
      </c>
      <c r="D57">
        <v>0</v>
      </c>
      <c r="E57">
        <v>0</v>
      </c>
      <c r="F57">
        <v>0</v>
      </c>
      <c r="G57">
        <v>0</v>
      </c>
      <c r="H57">
        <v>0</v>
      </c>
      <c r="I57">
        <v>-1.2</v>
      </c>
      <c r="J57">
        <v>-19.899999999999999</v>
      </c>
      <c r="K57">
        <v>-12.6</v>
      </c>
      <c r="L57">
        <v>0</v>
      </c>
      <c r="M57">
        <v>0</v>
      </c>
      <c r="N57">
        <v>0</v>
      </c>
      <c r="O57">
        <v>0</v>
      </c>
      <c r="P57">
        <f t="shared" si="6"/>
        <v>-33.699999999999996</v>
      </c>
    </row>
    <row r="58" spans="2:16" x14ac:dyDescent="0.55000000000000004">
      <c r="B58">
        <v>4510</v>
      </c>
      <c r="C58" t="s">
        <v>43</v>
      </c>
      <c r="D58">
        <v>0</v>
      </c>
      <c r="E58">
        <v>-0.1</v>
      </c>
      <c r="F58">
        <v>-0.1</v>
      </c>
      <c r="G58">
        <v>-7.8</v>
      </c>
      <c r="H58">
        <v>-6</v>
      </c>
      <c r="I58">
        <v>-4.0999999999999996</v>
      </c>
      <c r="J58">
        <v>-2.4</v>
      </c>
      <c r="K58">
        <v>-81.8</v>
      </c>
      <c r="L58">
        <v>-18.2</v>
      </c>
      <c r="M58">
        <v>0</v>
      </c>
      <c r="N58">
        <v>-0.3</v>
      </c>
      <c r="O58">
        <v>0</v>
      </c>
      <c r="P58" s="12">
        <f t="shared" si="6"/>
        <v>-120.8</v>
      </c>
    </row>
    <row r="59" spans="2:16" s="16" customFormat="1" x14ac:dyDescent="0.55000000000000004">
      <c r="B59" s="16">
        <v>4540</v>
      </c>
      <c r="C59" s="16" t="s">
        <v>44</v>
      </c>
      <c r="D59" s="16">
        <v>0</v>
      </c>
      <c r="E59" s="16">
        <v>0</v>
      </c>
      <c r="F59" s="16">
        <v>-1.1000000000000001</v>
      </c>
      <c r="G59" s="16">
        <v>-1.6</v>
      </c>
      <c r="H59" s="16">
        <v>-1.7</v>
      </c>
      <c r="I59" s="16">
        <v>0</v>
      </c>
      <c r="J59" s="16">
        <v>-1.4</v>
      </c>
      <c r="K59" s="16">
        <v>0</v>
      </c>
      <c r="L59" s="16">
        <v>-1.2</v>
      </c>
      <c r="M59" s="16">
        <v>-0.5</v>
      </c>
      <c r="N59" s="16">
        <v>0</v>
      </c>
      <c r="O59" s="16">
        <v>-13.8</v>
      </c>
      <c r="P59" s="16">
        <f t="shared" si="6"/>
        <v>-21.3</v>
      </c>
    </row>
    <row r="60" spans="2:16" x14ac:dyDescent="0.55000000000000004">
      <c r="B60">
        <v>4550</v>
      </c>
      <c r="C60" t="s">
        <v>45</v>
      </c>
      <c r="D60">
        <v>-2</v>
      </c>
      <c r="E60">
        <v>0</v>
      </c>
      <c r="F60">
        <v>0.2</v>
      </c>
      <c r="G60">
        <v>0</v>
      </c>
      <c r="H60">
        <v>0</v>
      </c>
      <c r="I60">
        <v>0</v>
      </c>
      <c r="J60">
        <v>0</v>
      </c>
      <c r="K60">
        <v>0</v>
      </c>
      <c r="L60">
        <v>-4</v>
      </c>
      <c r="M60">
        <v>0</v>
      </c>
      <c r="N60">
        <v>0</v>
      </c>
      <c r="O60">
        <v>-7.1</v>
      </c>
      <c r="P60">
        <f t="shared" si="6"/>
        <v>-12.899999999999999</v>
      </c>
    </row>
    <row r="61" spans="2:16" s="21" customFormat="1" x14ac:dyDescent="0.55000000000000004">
      <c r="B61" s="16">
        <v>4590</v>
      </c>
      <c r="C61" s="16" t="s">
        <v>46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-3.2</v>
      </c>
      <c r="J61" s="16">
        <v>0</v>
      </c>
      <c r="K61" s="16">
        <v>-512.4</v>
      </c>
      <c r="L61" s="16">
        <v>0</v>
      </c>
      <c r="M61" s="16">
        <v>0</v>
      </c>
      <c r="N61" s="16">
        <v>0</v>
      </c>
      <c r="O61" s="16">
        <v>0</v>
      </c>
      <c r="P61" s="16">
        <f t="shared" si="6"/>
        <v>-515.6</v>
      </c>
    </row>
    <row r="62" spans="2:16" s="21" customFormat="1" x14ac:dyDescent="0.55000000000000004">
      <c r="B62" s="16">
        <v>4890</v>
      </c>
      <c r="C62" s="16" t="s">
        <v>47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-268.10000000000002</v>
      </c>
      <c r="L62" s="16">
        <v>0</v>
      </c>
      <c r="M62" s="16">
        <v>0</v>
      </c>
      <c r="N62" s="16">
        <v>0</v>
      </c>
      <c r="O62" s="16">
        <v>0</v>
      </c>
      <c r="P62" s="16">
        <f t="shared" si="6"/>
        <v>-268.10000000000002</v>
      </c>
    </row>
    <row r="63" spans="2:16" x14ac:dyDescent="0.55000000000000004">
      <c r="B63" s="1"/>
    </row>
    <row r="64" spans="2:16" x14ac:dyDescent="0.55000000000000004">
      <c r="B64" s="14" t="s">
        <v>94</v>
      </c>
      <c r="C64" s="13"/>
      <c r="D64" s="13">
        <f t="shared" ref="D64:P64" si="7">SUM(D44:D63)</f>
        <v>-4.7</v>
      </c>
      <c r="E64" s="13">
        <f t="shared" si="7"/>
        <v>-7.6999999999999984</v>
      </c>
      <c r="F64" s="13">
        <f t="shared" si="7"/>
        <v>-4.8</v>
      </c>
      <c r="G64" s="13">
        <f t="shared" si="7"/>
        <v>-90.1</v>
      </c>
      <c r="H64" s="13">
        <f t="shared" si="7"/>
        <v>-159.6</v>
      </c>
      <c r="I64" s="13">
        <f t="shared" si="7"/>
        <v>-156.49999999999997</v>
      </c>
      <c r="J64" s="13">
        <f t="shared" si="7"/>
        <v>-56.3</v>
      </c>
      <c r="K64" s="13">
        <f t="shared" si="7"/>
        <v>-977.3</v>
      </c>
      <c r="L64" s="13">
        <f t="shared" si="7"/>
        <v>-42.400000000000006</v>
      </c>
      <c r="M64" s="13">
        <f t="shared" si="7"/>
        <v>-52.6</v>
      </c>
      <c r="N64" s="13">
        <f t="shared" si="7"/>
        <v>-1.3</v>
      </c>
      <c r="O64" s="13">
        <f t="shared" si="7"/>
        <v>-30.200000000000003</v>
      </c>
      <c r="P64" s="15">
        <f t="shared" si="7"/>
        <v>-1583.5</v>
      </c>
    </row>
    <row r="66" spans="2:16" x14ac:dyDescent="0.55000000000000004">
      <c r="B66" s="1" t="s">
        <v>48</v>
      </c>
    </row>
    <row r="67" spans="2:16" x14ac:dyDescent="0.55000000000000004">
      <c r="B67">
        <v>5010</v>
      </c>
      <c r="C67" t="s">
        <v>49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f t="shared" ref="P67:P90" si="8">SUM(D67:O67)</f>
        <v>0</v>
      </c>
    </row>
    <row r="68" spans="2:16" x14ac:dyDescent="0.55000000000000004">
      <c r="B68">
        <v>5020</v>
      </c>
      <c r="C68" t="s">
        <v>50</v>
      </c>
      <c r="D68">
        <v>-10.8</v>
      </c>
      <c r="E68">
        <v>-12.5</v>
      </c>
      <c r="F68">
        <v>-7.5</v>
      </c>
      <c r="G68">
        <v>-8.3000000000000007</v>
      </c>
      <c r="H68">
        <v>-13.7</v>
      </c>
      <c r="I68">
        <v>-6.1</v>
      </c>
      <c r="J68">
        <v>-4</v>
      </c>
      <c r="K68">
        <v>-3.8</v>
      </c>
      <c r="L68">
        <v>-4.7</v>
      </c>
      <c r="M68">
        <v>-6.4</v>
      </c>
      <c r="N68">
        <v>-9.1999999999999993</v>
      </c>
      <c r="O68">
        <v>-10.5</v>
      </c>
      <c r="P68">
        <f t="shared" si="8"/>
        <v>-97.500000000000014</v>
      </c>
    </row>
    <row r="69" spans="2:16" x14ac:dyDescent="0.55000000000000004">
      <c r="B69">
        <v>5040</v>
      </c>
      <c r="C69" t="s">
        <v>51</v>
      </c>
      <c r="D69">
        <v>-1.2</v>
      </c>
      <c r="E69">
        <v>-1.1000000000000001</v>
      </c>
      <c r="F69">
        <v>-1.2</v>
      </c>
      <c r="G69">
        <v>-1.1000000000000001</v>
      </c>
      <c r="H69">
        <v>-1.1000000000000001</v>
      </c>
      <c r="I69">
        <v>-1.1000000000000001</v>
      </c>
      <c r="J69">
        <v>-1.2</v>
      </c>
      <c r="K69">
        <v>-1.2</v>
      </c>
      <c r="L69">
        <v>-1.1000000000000001</v>
      </c>
      <c r="M69">
        <v>-1.2</v>
      </c>
      <c r="N69">
        <v>-1.1000000000000001</v>
      </c>
      <c r="O69">
        <v>-1.2</v>
      </c>
      <c r="P69" s="10">
        <f t="shared" si="8"/>
        <v>-13.799999999999997</v>
      </c>
    </row>
    <row r="70" spans="2:16" x14ac:dyDescent="0.55000000000000004">
      <c r="B70">
        <v>5060</v>
      </c>
      <c r="C70" t="s">
        <v>52</v>
      </c>
      <c r="D70">
        <v>-0.4</v>
      </c>
      <c r="E70">
        <v>-0.4</v>
      </c>
      <c r="F70">
        <v>-0.4</v>
      </c>
      <c r="G70">
        <v>-0.4</v>
      </c>
      <c r="H70">
        <v>-0.4</v>
      </c>
      <c r="I70">
        <v>-0.4</v>
      </c>
      <c r="J70">
        <v>-0.4</v>
      </c>
      <c r="K70">
        <v>-13.7</v>
      </c>
      <c r="L70">
        <v>-4.5</v>
      </c>
      <c r="M70">
        <v>-0.8</v>
      </c>
      <c r="N70">
        <v>-0.8</v>
      </c>
      <c r="O70">
        <v>-0.8</v>
      </c>
      <c r="P70">
        <f t="shared" si="8"/>
        <v>-23.400000000000002</v>
      </c>
    </row>
    <row r="71" spans="2:16" x14ac:dyDescent="0.55000000000000004">
      <c r="B71">
        <v>5070</v>
      </c>
      <c r="C71" t="s">
        <v>53</v>
      </c>
      <c r="D71">
        <v>-10</v>
      </c>
      <c r="E71">
        <v>-3.6</v>
      </c>
      <c r="F71">
        <v>0</v>
      </c>
      <c r="G71">
        <v>0</v>
      </c>
      <c r="H71">
        <v>-11.8</v>
      </c>
      <c r="I71">
        <v>0</v>
      </c>
      <c r="J71">
        <v>0</v>
      </c>
      <c r="K71">
        <v>0</v>
      </c>
      <c r="L71">
        <v>0</v>
      </c>
      <c r="M71">
        <v>-10</v>
      </c>
      <c r="N71">
        <v>0</v>
      </c>
      <c r="O71">
        <v>0</v>
      </c>
      <c r="P71">
        <f t="shared" si="8"/>
        <v>-35.4</v>
      </c>
    </row>
    <row r="72" spans="2:16" x14ac:dyDescent="0.55000000000000004">
      <c r="B72">
        <v>5110</v>
      </c>
      <c r="C72" t="s">
        <v>54</v>
      </c>
      <c r="D72">
        <v>0</v>
      </c>
      <c r="E72">
        <v>-9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-1</v>
      </c>
      <c r="P72">
        <f t="shared" si="8"/>
        <v>-10</v>
      </c>
    </row>
    <row r="73" spans="2:16" x14ac:dyDescent="0.55000000000000004">
      <c r="B73">
        <v>5220</v>
      </c>
      <c r="C73" t="s">
        <v>55</v>
      </c>
      <c r="D73">
        <v>-5.9</v>
      </c>
      <c r="E73">
        <v>-5.9</v>
      </c>
      <c r="F73">
        <v>-5.9</v>
      </c>
      <c r="G73">
        <v>-5.9</v>
      </c>
      <c r="H73">
        <v>-5.9</v>
      </c>
      <c r="I73">
        <v>-5.9</v>
      </c>
      <c r="J73">
        <v>-8</v>
      </c>
      <c r="K73">
        <v>-5.9</v>
      </c>
      <c r="L73">
        <v>-5.9</v>
      </c>
      <c r="M73">
        <v>-5.9</v>
      </c>
      <c r="N73">
        <v>-5.9</v>
      </c>
      <c r="O73">
        <v>-5.9</v>
      </c>
      <c r="P73">
        <f t="shared" si="8"/>
        <v>-72.900000000000006</v>
      </c>
    </row>
    <row r="74" spans="2:16" x14ac:dyDescent="0.55000000000000004">
      <c r="B74">
        <v>5420</v>
      </c>
      <c r="C74" t="s">
        <v>56</v>
      </c>
      <c r="D74">
        <v>-1.6</v>
      </c>
      <c r="E74">
        <v>0</v>
      </c>
      <c r="F74">
        <v>-0.8</v>
      </c>
      <c r="G74">
        <v>0</v>
      </c>
      <c r="H74">
        <v>-5.9</v>
      </c>
      <c r="I74">
        <v>0</v>
      </c>
      <c r="J74">
        <v>-0.1</v>
      </c>
      <c r="K74">
        <v>0</v>
      </c>
      <c r="L74">
        <v>-1.4</v>
      </c>
      <c r="M74">
        <v>0</v>
      </c>
      <c r="N74">
        <v>-3.3</v>
      </c>
      <c r="O74">
        <v>-1</v>
      </c>
      <c r="P74">
        <f t="shared" si="8"/>
        <v>-14.100000000000001</v>
      </c>
    </row>
    <row r="75" spans="2:16" x14ac:dyDescent="0.55000000000000004">
      <c r="B75">
        <v>5460</v>
      </c>
      <c r="C75" t="s">
        <v>57</v>
      </c>
      <c r="D75">
        <v>0</v>
      </c>
      <c r="E75">
        <v>0</v>
      </c>
      <c r="F75">
        <v>0</v>
      </c>
      <c r="G75">
        <v>-3.8</v>
      </c>
      <c r="H75">
        <v>0</v>
      </c>
      <c r="I75">
        <v>-0.2</v>
      </c>
      <c r="J75">
        <v>-6.4</v>
      </c>
      <c r="K75">
        <v>-0.2</v>
      </c>
      <c r="L75">
        <v>-4.0999999999999996</v>
      </c>
      <c r="M75">
        <v>0</v>
      </c>
      <c r="N75">
        <v>0</v>
      </c>
      <c r="O75">
        <v>0</v>
      </c>
      <c r="P75">
        <f t="shared" si="8"/>
        <v>-14.7</v>
      </c>
    </row>
    <row r="76" spans="2:16" s="21" customFormat="1" x14ac:dyDescent="0.55000000000000004">
      <c r="B76" s="16">
        <v>5500</v>
      </c>
      <c r="C76" s="16" t="s">
        <v>96</v>
      </c>
      <c r="D76" s="16">
        <v>0</v>
      </c>
      <c r="E76" s="16">
        <v>0</v>
      </c>
      <c r="F76" s="16">
        <v>-13.3</v>
      </c>
      <c r="G76" s="16">
        <v>-19.5</v>
      </c>
      <c r="H76" s="16">
        <v>-24.8</v>
      </c>
      <c r="I76" s="16">
        <v>-27.1</v>
      </c>
      <c r="J76" s="16">
        <v>-25.4</v>
      </c>
      <c r="K76" s="16">
        <v>-25.5</v>
      </c>
      <c r="L76" s="16">
        <v>-15.4</v>
      </c>
      <c r="M76" s="16">
        <v>-5</v>
      </c>
      <c r="N76" s="16">
        <v>-5</v>
      </c>
      <c r="O76" s="16">
        <v>-5</v>
      </c>
      <c r="P76" s="16">
        <f t="shared" ref="P76" si="9">SUM(D76:O76)</f>
        <v>-166</v>
      </c>
    </row>
    <row r="77" spans="2:16" x14ac:dyDescent="0.55000000000000004">
      <c r="B77">
        <v>5611</v>
      </c>
      <c r="C77" t="s">
        <v>90</v>
      </c>
      <c r="D77">
        <v>0</v>
      </c>
      <c r="E77">
        <v>0</v>
      </c>
      <c r="F77">
        <v>0</v>
      </c>
      <c r="G77">
        <v>0</v>
      </c>
      <c r="H77">
        <v>0</v>
      </c>
      <c r="I77">
        <v>-1.1000000000000001</v>
      </c>
      <c r="J77">
        <v>-6</v>
      </c>
      <c r="K77">
        <v>0</v>
      </c>
      <c r="L77">
        <v>0</v>
      </c>
      <c r="M77">
        <v>0</v>
      </c>
      <c r="N77">
        <v>0</v>
      </c>
      <c r="O77">
        <v>0</v>
      </c>
      <c r="P77">
        <f t="shared" si="8"/>
        <v>-7.1</v>
      </c>
    </row>
    <row r="78" spans="2:16" x14ac:dyDescent="0.55000000000000004">
      <c r="B78">
        <v>5612</v>
      </c>
      <c r="C78" t="s">
        <v>91</v>
      </c>
      <c r="D78">
        <v>-1.4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f t="shared" si="8"/>
        <v>-1.4</v>
      </c>
    </row>
    <row r="79" spans="2:16" x14ac:dyDescent="0.55000000000000004">
      <c r="B79">
        <v>6110</v>
      </c>
      <c r="C79" t="s">
        <v>58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-0.3</v>
      </c>
      <c r="M79">
        <v>0</v>
      </c>
      <c r="N79">
        <v>0</v>
      </c>
      <c r="O79">
        <v>0</v>
      </c>
      <c r="P79">
        <f t="shared" si="8"/>
        <v>-0.3</v>
      </c>
    </row>
    <row r="80" spans="2:16" x14ac:dyDescent="0.55000000000000004">
      <c r="B80">
        <v>6212</v>
      </c>
      <c r="C80" t="s">
        <v>59</v>
      </c>
      <c r="D80">
        <v>-2.8</v>
      </c>
      <c r="E80">
        <v>0</v>
      </c>
      <c r="F80">
        <v>-4.3</v>
      </c>
      <c r="G80">
        <v>0</v>
      </c>
      <c r="H80">
        <v>0</v>
      </c>
      <c r="I80">
        <v>-1.6</v>
      </c>
      <c r="J80">
        <v>2.6</v>
      </c>
      <c r="K80">
        <v>0</v>
      </c>
      <c r="L80">
        <v>-1.6</v>
      </c>
      <c r="M80">
        <v>0</v>
      </c>
      <c r="N80">
        <v>0</v>
      </c>
      <c r="O80">
        <v>-1.6</v>
      </c>
      <c r="P80">
        <f>SUM(D80:O80)</f>
        <v>-9.2999999999999989</v>
      </c>
    </row>
    <row r="81" spans="2:16" x14ac:dyDescent="0.55000000000000004">
      <c r="B81">
        <v>6230</v>
      </c>
      <c r="C81" t="s">
        <v>92</v>
      </c>
      <c r="D81">
        <v>0</v>
      </c>
      <c r="E81">
        <v>0</v>
      </c>
      <c r="F81">
        <v>0</v>
      </c>
      <c r="G81">
        <v>-2.8</v>
      </c>
      <c r="H81">
        <v>0</v>
      </c>
      <c r="I81">
        <v>-2.7</v>
      </c>
      <c r="J81">
        <v>-2.8</v>
      </c>
      <c r="K81">
        <v>0</v>
      </c>
      <c r="L81">
        <v>-2.7</v>
      </c>
      <c r="M81">
        <v>-2.9</v>
      </c>
      <c r="N81">
        <v>0</v>
      </c>
      <c r="O81">
        <v>-2.7</v>
      </c>
      <c r="P81">
        <f t="shared" si="8"/>
        <v>-16.600000000000001</v>
      </c>
    </row>
    <row r="82" spans="2:16" x14ac:dyDescent="0.55000000000000004">
      <c r="B82">
        <v>6310</v>
      </c>
      <c r="C82" t="s">
        <v>97</v>
      </c>
      <c r="D82">
        <v>-2.1</v>
      </c>
      <c r="E82">
        <v>-2.1</v>
      </c>
      <c r="F82">
        <v>-2.1</v>
      </c>
      <c r="G82">
        <v>-2.1</v>
      </c>
      <c r="H82">
        <v>-2.1</v>
      </c>
      <c r="I82">
        <v>-2.1</v>
      </c>
      <c r="J82">
        <v>-2.1</v>
      </c>
      <c r="K82">
        <v>-2.4</v>
      </c>
      <c r="L82">
        <v>-2.1</v>
      </c>
      <c r="M82">
        <v>-2.1</v>
      </c>
      <c r="N82">
        <v>-2.1</v>
      </c>
      <c r="O82">
        <v>-2.2999999999999998</v>
      </c>
      <c r="P82">
        <f t="shared" si="8"/>
        <v>-25.700000000000003</v>
      </c>
    </row>
    <row r="83" spans="2:16" x14ac:dyDescent="0.55000000000000004">
      <c r="B83">
        <v>6311</v>
      </c>
      <c r="C83" t="s">
        <v>60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f t="shared" si="8"/>
        <v>0</v>
      </c>
    </row>
    <row r="84" spans="2:16" x14ac:dyDescent="0.55000000000000004">
      <c r="B84">
        <v>6320</v>
      </c>
      <c r="C84" t="s">
        <v>61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f t="shared" si="8"/>
        <v>0</v>
      </c>
    </row>
    <row r="85" spans="2:16" x14ac:dyDescent="0.55000000000000004">
      <c r="B85">
        <v>6370</v>
      </c>
      <c r="C85" t="s">
        <v>62</v>
      </c>
      <c r="D85">
        <v>0</v>
      </c>
      <c r="E85">
        <v>0</v>
      </c>
      <c r="F85">
        <v>0</v>
      </c>
      <c r="G85">
        <v>0</v>
      </c>
      <c r="H85">
        <v>0</v>
      </c>
      <c r="I85">
        <v>-2.2000000000000002</v>
      </c>
      <c r="J85">
        <v>0</v>
      </c>
      <c r="K85">
        <v>0</v>
      </c>
      <c r="L85">
        <v>0</v>
      </c>
      <c r="M85">
        <v>0</v>
      </c>
      <c r="N85">
        <v>0</v>
      </c>
      <c r="O85">
        <v>-2.2000000000000002</v>
      </c>
      <c r="P85">
        <f t="shared" si="8"/>
        <v>-4.4000000000000004</v>
      </c>
    </row>
    <row r="86" spans="2:16" x14ac:dyDescent="0.55000000000000004">
      <c r="B86">
        <v>6460</v>
      </c>
      <c r="C86" t="s">
        <v>63</v>
      </c>
      <c r="D86">
        <v>0</v>
      </c>
      <c r="E86">
        <v>-0.8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-9.4</v>
      </c>
      <c r="N86">
        <v>0</v>
      </c>
      <c r="O86">
        <v>0</v>
      </c>
      <c r="P86">
        <f t="shared" si="8"/>
        <v>-10.200000000000001</v>
      </c>
    </row>
    <row r="87" spans="2:16" x14ac:dyDescent="0.55000000000000004">
      <c r="B87">
        <v>6530</v>
      </c>
      <c r="C87" t="s">
        <v>64</v>
      </c>
      <c r="D87">
        <v>-3</v>
      </c>
      <c r="E87">
        <v>-4.5</v>
      </c>
      <c r="F87">
        <v>-4.3</v>
      </c>
      <c r="G87">
        <v>-4.3</v>
      </c>
      <c r="H87">
        <v>-4.3</v>
      </c>
      <c r="I87">
        <v>-4.3</v>
      </c>
      <c r="J87">
        <v>-4.3</v>
      </c>
      <c r="K87">
        <v>-4.3</v>
      </c>
      <c r="L87">
        <v>-4.3</v>
      </c>
      <c r="M87">
        <v>-4.3</v>
      </c>
      <c r="N87">
        <v>-4.3</v>
      </c>
      <c r="O87">
        <v>-4.3</v>
      </c>
      <c r="P87">
        <f t="shared" si="8"/>
        <v>-50.499999999999993</v>
      </c>
    </row>
    <row r="88" spans="2:16" x14ac:dyDescent="0.55000000000000004">
      <c r="B88">
        <v>6570</v>
      </c>
      <c r="C88" t="s">
        <v>65</v>
      </c>
      <c r="D88">
        <v>-0.4</v>
      </c>
      <c r="E88">
        <v>0</v>
      </c>
      <c r="F88">
        <v>0</v>
      </c>
      <c r="G88">
        <v>0</v>
      </c>
      <c r="H88">
        <v>0</v>
      </c>
      <c r="I88">
        <v>-0.5</v>
      </c>
      <c r="J88">
        <v>-0.7</v>
      </c>
      <c r="K88">
        <v>0</v>
      </c>
      <c r="L88">
        <v>-4.0999999999999996</v>
      </c>
      <c r="M88">
        <v>-1.4</v>
      </c>
      <c r="N88">
        <v>0</v>
      </c>
      <c r="O88">
        <v>0</v>
      </c>
      <c r="P88">
        <f t="shared" si="8"/>
        <v>-7.1</v>
      </c>
    </row>
    <row r="89" spans="2:16" x14ac:dyDescent="0.55000000000000004">
      <c r="B89">
        <v>6571</v>
      </c>
      <c r="C89" t="s">
        <v>98</v>
      </c>
      <c r="D89">
        <v>0</v>
      </c>
      <c r="E89">
        <v>0</v>
      </c>
      <c r="F89">
        <v>0</v>
      </c>
      <c r="G89">
        <v>0</v>
      </c>
      <c r="H89">
        <v>0</v>
      </c>
      <c r="I89">
        <v>-0.2</v>
      </c>
      <c r="J89">
        <v>-0.1</v>
      </c>
      <c r="K89">
        <v>0</v>
      </c>
      <c r="L89">
        <v>-0.1</v>
      </c>
      <c r="M89">
        <v>0</v>
      </c>
      <c r="N89">
        <v>-0.1</v>
      </c>
      <c r="O89">
        <v>-0.1</v>
      </c>
      <c r="P89">
        <f t="shared" si="8"/>
        <v>-0.6</v>
      </c>
    </row>
    <row r="90" spans="2:16" x14ac:dyDescent="0.55000000000000004">
      <c r="B90">
        <v>6991</v>
      </c>
      <c r="C90" t="s">
        <v>66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-0.5</v>
      </c>
      <c r="K90">
        <v>0</v>
      </c>
      <c r="L90">
        <v>0</v>
      </c>
      <c r="M90">
        <v>0</v>
      </c>
      <c r="N90">
        <v>0</v>
      </c>
      <c r="O90">
        <v>0</v>
      </c>
      <c r="P90">
        <f t="shared" si="8"/>
        <v>-0.5</v>
      </c>
    </row>
    <row r="91" spans="2:16" x14ac:dyDescent="0.55000000000000004">
      <c r="B91" s="5" t="s">
        <v>94</v>
      </c>
      <c r="C91" s="13"/>
      <c r="D91" s="5">
        <f t="shared" ref="D91:O91" si="10">SUM(D67:D90)</f>
        <v>-39.599999999999994</v>
      </c>
      <c r="E91" s="5">
        <f t="shared" si="10"/>
        <v>-39.9</v>
      </c>
      <c r="F91" s="5">
        <f t="shared" si="10"/>
        <v>-39.799999999999997</v>
      </c>
      <c r="G91" s="5">
        <f t="shared" si="10"/>
        <v>-48.199999999999996</v>
      </c>
      <c r="H91" s="5">
        <f t="shared" si="10"/>
        <v>-69.999999999999986</v>
      </c>
      <c r="I91" s="5">
        <f t="shared" si="10"/>
        <v>-55.500000000000007</v>
      </c>
      <c r="J91" s="5">
        <f t="shared" si="10"/>
        <v>-59.4</v>
      </c>
      <c r="K91" s="5">
        <f t="shared" si="10"/>
        <v>-56.999999999999993</v>
      </c>
      <c r="L91" s="5">
        <f t="shared" si="10"/>
        <v>-52.300000000000004</v>
      </c>
      <c r="M91" s="5">
        <f t="shared" si="10"/>
        <v>-49.399999999999991</v>
      </c>
      <c r="N91" s="5">
        <f t="shared" si="10"/>
        <v>-31.800000000000004</v>
      </c>
      <c r="O91" s="5">
        <f t="shared" si="10"/>
        <v>-38.6</v>
      </c>
      <c r="P91" s="5">
        <v>-451.8</v>
      </c>
    </row>
    <row r="92" spans="2:16" x14ac:dyDescent="0.55000000000000004">
      <c r="B92" s="1"/>
      <c r="P92" s="16"/>
    </row>
    <row r="94" spans="2:16" x14ac:dyDescent="0.55000000000000004">
      <c r="B94" s="1" t="s">
        <v>67</v>
      </c>
    </row>
    <row r="95" spans="2:16" x14ac:dyDescent="0.55000000000000004">
      <c r="B95">
        <v>7010</v>
      </c>
      <c r="C95" t="s">
        <v>93</v>
      </c>
      <c r="D95">
        <v>0</v>
      </c>
      <c r="E95">
        <v>0</v>
      </c>
      <c r="F95">
        <v>0</v>
      </c>
      <c r="G95">
        <v>0</v>
      </c>
      <c r="H95">
        <v>0</v>
      </c>
      <c r="I95">
        <v>-2.7</v>
      </c>
      <c r="J95">
        <v>-4.5</v>
      </c>
      <c r="K95">
        <v>-12.7</v>
      </c>
      <c r="L95">
        <v>-5.3</v>
      </c>
      <c r="M95">
        <v>-1.5</v>
      </c>
      <c r="N95">
        <v>-2.8</v>
      </c>
      <c r="O95">
        <v>-2</v>
      </c>
      <c r="P95">
        <f>SUM(D95:O95)</f>
        <v>-31.5</v>
      </c>
    </row>
    <row r="96" spans="2:16" x14ac:dyDescent="0.55000000000000004">
      <c r="B96">
        <v>7110</v>
      </c>
      <c r="C96" t="s">
        <v>68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-28.6</v>
      </c>
      <c r="K96">
        <v>0</v>
      </c>
      <c r="L96">
        <v>0</v>
      </c>
      <c r="M96">
        <v>0</v>
      </c>
      <c r="N96">
        <v>0</v>
      </c>
      <c r="O96">
        <v>-58.6</v>
      </c>
      <c r="P96">
        <f t="shared" ref="P96:P104" si="11">SUM(D96:O96)</f>
        <v>-87.2</v>
      </c>
    </row>
    <row r="97" spans="2:16" x14ac:dyDescent="0.55000000000000004">
      <c r="B97">
        <v>7210</v>
      </c>
      <c r="C97" t="s">
        <v>69</v>
      </c>
      <c r="D97">
        <v>-12.8</v>
      </c>
      <c r="E97">
        <v>-12.8</v>
      </c>
      <c r="F97">
        <v>-12.8</v>
      </c>
      <c r="G97">
        <v>-12.8</v>
      </c>
      <c r="H97">
        <v>-12.8</v>
      </c>
      <c r="I97">
        <v>-12.8</v>
      </c>
      <c r="J97">
        <v>-15.6</v>
      </c>
      <c r="K97">
        <v>-4.2</v>
      </c>
      <c r="L97">
        <v>-13.5</v>
      </c>
      <c r="M97">
        <v>-13.5</v>
      </c>
      <c r="N97">
        <v>-13.5</v>
      </c>
      <c r="O97">
        <v>-13.5</v>
      </c>
      <c r="P97">
        <f t="shared" si="11"/>
        <v>-150.6</v>
      </c>
    </row>
    <row r="98" spans="2:16" x14ac:dyDescent="0.55000000000000004">
      <c r="B98">
        <v>7285</v>
      </c>
      <c r="C98" t="s">
        <v>70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-10.1</v>
      </c>
      <c r="L98">
        <v>0</v>
      </c>
      <c r="M98">
        <v>0</v>
      </c>
      <c r="N98">
        <v>0</v>
      </c>
      <c r="O98">
        <v>0</v>
      </c>
      <c r="P98">
        <f t="shared" si="11"/>
        <v>-10.1</v>
      </c>
    </row>
    <row r="99" spans="2:16" x14ac:dyDescent="0.55000000000000004">
      <c r="B99">
        <v>7290</v>
      </c>
      <c r="C99" t="s">
        <v>71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f t="shared" si="11"/>
        <v>0</v>
      </c>
    </row>
    <row r="100" spans="2:16" x14ac:dyDescent="0.55000000000000004">
      <c r="B100">
        <v>7331</v>
      </c>
      <c r="C100" t="s">
        <v>72</v>
      </c>
      <c r="D100">
        <v>0</v>
      </c>
      <c r="E100">
        <v>0</v>
      </c>
      <c r="F100">
        <v>-0.4</v>
      </c>
      <c r="G100">
        <v>-1.4</v>
      </c>
      <c r="H100">
        <v>-1.7</v>
      </c>
      <c r="I100">
        <v>-1.5</v>
      </c>
      <c r="J100">
        <v>0</v>
      </c>
      <c r="K100">
        <v>-1.2</v>
      </c>
      <c r="L100">
        <v>-0.7</v>
      </c>
      <c r="M100">
        <v>-0.9</v>
      </c>
      <c r="N100">
        <v>0</v>
      </c>
      <c r="O100">
        <v>0</v>
      </c>
      <c r="P100">
        <f>SUM(D100:O100)</f>
        <v>-7.8000000000000007</v>
      </c>
    </row>
    <row r="101" spans="2:16" x14ac:dyDescent="0.55000000000000004">
      <c r="B101">
        <v>7510</v>
      </c>
      <c r="C101" t="s">
        <v>73</v>
      </c>
      <c r="D101">
        <v>-4</v>
      </c>
      <c r="E101">
        <v>-4</v>
      </c>
      <c r="F101">
        <v>-4</v>
      </c>
      <c r="G101">
        <v>-4</v>
      </c>
      <c r="H101">
        <v>-4</v>
      </c>
      <c r="I101">
        <v>-4.9000000000000004</v>
      </c>
      <c r="J101">
        <v>-6.3</v>
      </c>
      <c r="K101">
        <v>-8.5</v>
      </c>
      <c r="L101">
        <v>-5.9</v>
      </c>
      <c r="M101">
        <v>-4.7</v>
      </c>
      <c r="N101">
        <v>-5.0999999999999996</v>
      </c>
      <c r="O101">
        <v>-4.8</v>
      </c>
      <c r="P101">
        <f t="shared" si="11"/>
        <v>-60.2</v>
      </c>
    </row>
    <row r="102" spans="2:16" x14ac:dyDescent="0.55000000000000004">
      <c r="B102">
        <v>7519</v>
      </c>
      <c r="C102" t="s">
        <v>74</v>
      </c>
      <c r="D102">
        <v>-0.5</v>
      </c>
      <c r="E102">
        <v>-0.5</v>
      </c>
      <c r="F102">
        <v>-0.5</v>
      </c>
      <c r="G102">
        <v>-0.5</v>
      </c>
      <c r="H102">
        <v>-0.5</v>
      </c>
      <c r="I102">
        <v>-0.5</v>
      </c>
      <c r="J102">
        <v>-0.5</v>
      </c>
      <c r="K102">
        <v>2.7</v>
      </c>
      <c r="L102">
        <v>-0.5</v>
      </c>
      <c r="M102">
        <v>-0.5</v>
      </c>
      <c r="N102">
        <v>-0.5</v>
      </c>
      <c r="O102">
        <v>-0.2</v>
      </c>
      <c r="P102">
        <f t="shared" si="11"/>
        <v>-2.5</v>
      </c>
    </row>
    <row r="103" spans="2:16" x14ac:dyDescent="0.55000000000000004">
      <c r="B103">
        <v>7530</v>
      </c>
      <c r="C103" t="s">
        <v>75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f t="shared" si="11"/>
        <v>0</v>
      </c>
    </row>
    <row r="104" spans="2:16" x14ac:dyDescent="0.55000000000000004">
      <c r="B104">
        <v>7570</v>
      </c>
      <c r="C104" t="s">
        <v>76</v>
      </c>
      <c r="D104">
        <v>0</v>
      </c>
      <c r="E104">
        <v>-2.4</v>
      </c>
      <c r="F104">
        <v>-0.8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-0.4</v>
      </c>
      <c r="O104">
        <v>0</v>
      </c>
      <c r="P104">
        <f t="shared" si="11"/>
        <v>-3.6</v>
      </c>
    </row>
    <row r="105" spans="2:16" x14ac:dyDescent="0.55000000000000004">
      <c r="B105" s="5" t="s">
        <v>94</v>
      </c>
      <c r="C105" s="13"/>
      <c r="D105" s="5">
        <f t="shared" ref="D105:O105" si="12">SUM(D96:D104)</f>
        <v>-17.3</v>
      </c>
      <c r="E105" s="5">
        <f t="shared" si="12"/>
        <v>-19.7</v>
      </c>
      <c r="F105" s="5">
        <f t="shared" si="12"/>
        <v>-18.500000000000004</v>
      </c>
      <c r="G105" s="5">
        <f t="shared" si="12"/>
        <v>-18.700000000000003</v>
      </c>
      <c r="H105" s="5">
        <f t="shared" si="12"/>
        <v>-19</v>
      </c>
      <c r="I105" s="5">
        <f t="shared" si="12"/>
        <v>-19.700000000000003</v>
      </c>
      <c r="J105" s="5">
        <f t="shared" si="12"/>
        <v>-51</v>
      </c>
      <c r="K105" s="5">
        <f t="shared" si="12"/>
        <v>-21.3</v>
      </c>
      <c r="L105" s="5">
        <f t="shared" si="12"/>
        <v>-20.6</v>
      </c>
      <c r="M105" s="5">
        <f t="shared" si="12"/>
        <v>-19.600000000000001</v>
      </c>
      <c r="N105" s="5">
        <f t="shared" si="12"/>
        <v>-19.5</v>
      </c>
      <c r="O105" s="5">
        <f t="shared" si="12"/>
        <v>-77.099999999999994</v>
      </c>
      <c r="P105" s="5">
        <f>SUM(P96:P104)</f>
        <v>-322.00000000000006</v>
      </c>
    </row>
    <row r="106" spans="2:16" x14ac:dyDescent="0.55000000000000004">
      <c r="B106" s="1"/>
    </row>
    <row r="108" spans="2:16" x14ac:dyDescent="0.55000000000000004">
      <c r="B108" s="7" t="s">
        <v>103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9">
        <f>SUM(P64+P91+P105)</f>
        <v>-2357.3000000000002</v>
      </c>
    </row>
    <row r="109" spans="2:16" x14ac:dyDescent="0.55000000000000004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x14ac:dyDescent="0.55000000000000004">
      <c r="B110" s="1" t="s">
        <v>77</v>
      </c>
      <c r="D110" s="1"/>
    </row>
    <row r="111" spans="2:16" x14ac:dyDescent="0.55000000000000004">
      <c r="B111">
        <v>7811</v>
      </c>
      <c r="C111" t="s">
        <v>78</v>
      </c>
      <c r="D111">
        <v>-0.9</v>
      </c>
      <c r="E111">
        <v>-0.9</v>
      </c>
      <c r="F111">
        <v>-0.9</v>
      </c>
      <c r="G111">
        <v>-0.9</v>
      </c>
      <c r="H111">
        <v>-0.9</v>
      </c>
      <c r="I111">
        <v>-0.9</v>
      </c>
      <c r="J111">
        <v>-0.9</v>
      </c>
      <c r="K111">
        <v>-0.9</v>
      </c>
      <c r="L111">
        <v>-0.9</v>
      </c>
      <c r="M111">
        <v>-0.9</v>
      </c>
      <c r="N111">
        <v>-0.9</v>
      </c>
      <c r="O111">
        <v>-0.9</v>
      </c>
      <c r="P111">
        <f t="shared" ref="P111:P116" si="13">SUM(D111:O111)</f>
        <v>-10.800000000000002</v>
      </c>
    </row>
    <row r="112" spans="2:16" x14ac:dyDescent="0.55000000000000004">
      <c r="B112">
        <v>7812</v>
      </c>
      <c r="C112" t="s">
        <v>79</v>
      </c>
      <c r="D112">
        <v>-8.3000000000000007</v>
      </c>
      <c r="E112">
        <v>-8.3000000000000007</v>
      </c>
      <c r="F112">
        <v>-8.3000000000000007</v>
      </c>
      <c r="G112">
        <v>-8.3000000000000007</v>
      </c>
      <c r="H112">
        <v>-8.3000000000000007</v>
      </c>
      <c r="I112">
        <v>-8.3000000000000007</v>
      </c>
      <c r="J112">
        <v>-8.3000000000000007</v>
      </c>
      <c r="K112">
        <v>-8.3000000000000007</v>
      </c>
      <c r="L112">
        <v>-8.3000000000000007</v>
      </c>
      <c r="M112">
        <v>-8.3000000000000007</v>
      </c>
      <c r="N112">
        <v>-8.3000000000000007</v>
      </c>
      <c r="O112">
        <v>-8.3000000000000007</v>
      </c>
      <c r="P112">
        <f t="shared" si="13"/>
        <v>-99.59999999999998</v>
      </c>
    </row>
    <row r="113" spans="2:20" x14ac:dyDescent="0.55000000000000004">
      <c r="B113">
        <v>7820</v>
      </c>
      <c r="C113" t="s">
        <v>80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f t="shared" si="13"/>
        <v>0</v>
      </c>
    </row>
    <row r="114" spans="2:20" x14ac:dyDescent="0.55000000000000004">
      <c r="B114">
        <v>7821</v>
      </c>
      <c r="C114" t="s">
        <v>99</v>
      </c>
      <c r="D114">
        <v>-8.8000000000000007</v>
      </c>
      <c r="E114">
        <v>-8.8000000000000007</v>
      </c>
      <c r="F114">
        <v>-8.8000000000000007</v>
      </c>
      <c r="G114">
        <v>-8.8000000000000007</v>
      </c>
      <c r="H114">
        <v>-8.8000000000000007</v>
      </c>
      <c r="I114">
        <v>-8.8000000000000007</v>
      </c>
      <c r="J114">
        <v>-8.8000000000000007</v>
      </c>
      <c r="K114">
        <v>-8.8000000000000007</v>
      </c>
      <c r="L114">
        <v>-8.8000000000000007</v>
      </c>
      <c r="M114">
        <v>-8.8000000000000007</v>
      </c>
      <c r="N114">
        <v>-8.8000000000000007</v>
      </c>
      <c r="O114">
        <v>-8.8000000000000007</v>
      </c>
      <c r="P114">
        <f t="shared" si="13"/>
        <v>-105.59999999999998</v>
      </c>
    </row>
    <row r="115" spans="2:20" x14ac:dyDescent="0.55000000000000004">
      <c r="B115" s="1" t="s">
        <v>81</v>
      </c>
      <c r="D115">
        <f t="shared" ref="D115:O115" si="14">SUM(D111:D114)</f>
        <v>-18</v>
      </c>
      <c r="E115">
        <f t="shared" si="14"/>
        <v>-18</v>
      </c>
      <c r="F115">
        <f t="shared" si="14"/>
        <v>-18</v>
      </c>
      <c r="G115">
        <f t="shared" si="14"/>
        <v>-18</v>
      </c>
      <c r="H115">
        <f t="shared" si="14"/>
        <v>-18</v>
      </c>
      <c r="I115">
        <f t="shared" si="14"/>
        <v>-18</v>
      </c>
      <c r="J115">
        <f t="shared" si="14"/>
        <v>-18</v>
      </c>
      <c r="K115">
        <f t="shared" si="14"/>
        <v>-18</v>
      </c>
      <c r="L115">
        <f t="shared" si="14"/>
        <v>-18</v>
      </c>
      <c r="M115">
        <f t="shared" si="14"/>
        <v>-18</v>
      </c>
      <c r="N115">
        <f t="shared" si="14"/>
        <v>-18</v>
      </c>
      <c r="O115">
        <f t="shared" si="14"/>
        <v>-18</v>
      </c>
      <c r="P115">
        <f t="shared" si="13"/>
        <v>-216</v>
      </c>
    </row>
    <row r="116" spans="2:20" x14ac:dyDescent="0.55000000000000004">
      <c r="B116" s="5" t="s">
        <v>94</v>
      </c>
      <c r="C116" s="13"/>
      <c r="D116" s="4">
        <f>SUM(D115)</f>
        <v>-18</v>
      </c>
      <c r="E116" s="4">
        <f t="shared" ref="E116:O116" si="15">SUM(E115)</f>
        <v>-18</v>
      </c>
      <c r="F116" s="4">
        <f t="shared" si="15"/>
        <v>-18</v>
      </c>
      <c r="G116" s="4">
        <f t="shared" si="15"/>
        <v>-18</v>
      </c>
      <c r="H116" s="4">
        <f t="shared" si="15"/>
        <v>-18</v>
      </c>
      <c r="I116" s="4">
        <f t="shared" si="15"/>
        <v>-18</v>
      </c>
      <c r="J116" s="4">
        <f t="shared" si="15"/>
        <v>-18</v>
      </c>
      <c r="K116" s="4">
        <f t="shared" si="15"/>
        <v>-18</v>
      </c>
      <c r="L116" s="4">
        <f t="shared" si="15"/>
        <v>-18</v>
      </c>
      <c r="M116" s="4">
        <f t="shared" si="15"/>
        <v>-18</v>
      </c>
      <c r="N116" s="4">
        <f t="shared" si="15"/>
        <v>-18</v>
      </c>
      <c r="O116" s="4">
        <f t="shared" si="15"/>
        <v>-18</v>
      </c>
      <c r="P116" s="13">
        <f t="shared" si="13"/>
        <v>-216</v>
      </c>
    </row>
    <row r="118" spans="2:20" x14ac:dyDescent="0.55000000000000004">
      <c r="B118" s="1" t="s">
        <v>82</v>
      </c>
    </row>
    <row r="119" spans="2:20" x14ac:dyDescent="0.55000000000000004">
      <c r="B119">
        <v>8310</v>
      </c>
      <c r="C119" t="s">
        <v>100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21</v>
      </c>
      <c r="P119">
        <f>SUM(D119:O119)</f>
        <v>21</v>
      </c>
    </row>
    <row r="120" spans="2:20" x14ac:dyDescent="0.55000000000000004">
      <c r="B120" s="5" t="s">
        <v>94</v>
      </c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>
        <v>0</v>
      </c>
      <c r="P120" s="5">
        <f>SUM(P119)</f>
        <v>21</v>
      </c>
    </row>
    <row r="121" spans="2:20" x14ac:dyDescent="0.55000000000000004">
      <c r="B121">
        <v>8410</v>
      </c>
      <c r="C121" t="s">
        <v>83</v>
      </c>
      <c r="D121">
        <v>-21.7</v>
      </c>
      <c r="E121">
        <v>0</v>
      </c>
      <c r="F121">
        <v>-20.7</v>
      </c>
      <c r="G121">
        <v>0</v>
      </c>
      <c r="H121">
        <v>0</v>
      </c>
      <c r="I121">
        <v>-9.9</v>
      </c>
      <c r="J121">
        <v>0</v>
      </c>
      <c r="K121">
        <v>0</v>
      </c>
      <c r="L121">
        <v>-10</v>
      </c>
      <c r="M121">
        <v>0</v>
      </c>
      <c r="N121">
        <v>0</v>
      </c>
      <c r="O121">
        <v>-9.5</v>
      </c>
      <c r="P121">
        <f>SUM(D121:O121)</f>
        <v>-71.8</v>
      </c>
    </row>
    <row r="122" spans="2:20" x14ac:dyDescent="0.55000000000000004">
      <c r="B122" s="5" t="s">
        <v>94</v>
      </c>
      <c r="C122" s="5"/>
      <c r="D122" s="5">
        <f t="shared" ref="D122:O122" si="16">SUM(D119:D121)</f>
        <v>-21.7</v>
      </c>
      <c r="E122" s="5">
        <f t="shared" si="16"/>
        <v>0</v>
      </c>
      <c r="F122" s="5">
        <f t="shared" si="16"/>
        <v>-20.7</v>
      </c>
      <c r="G122" s="5">
        <f t="shared" si="16"/>
        <v>0</v>
      </c>
      <c r="H122" s="5">
        <f t="shared" si="16"/>
        <v>0</v>
      </c>
      <c r="I122" s="5">
        <f t="shared" si="16"/>
        <v>-9.9</v>
      </c>
      <c r="J122" s="5">
        <f t="shared" si="16"/>
        <v>0</v>
      </c>
      <c r="K122" s="5">
        <f t="shared" si="16"/>
        <v>0</v>
      </c>
      <c r="L122" s="5">
        <f t="shared" si="16"/>
        <v>-10</v>
      </c>
      <c r="M122" s="5">
        <f t="shared" si="16"/>
        <v>0</v>
      </c>
      <c r="N122" s="5">
        <f t="shared" si="16"/>
        <v>0</v>
      </c>
      <c r="O122" s="5">
        <f t="shared" si="16"/>
        <v>11.5</v>
      </c>
      <c r="P122" s="5">
        <f>SUM(P121)</f>
        <v>-71.8</v>
      </c>
    </row>
    <row r="123" spans="2:20" x14ac:dyDescent="0.55000000000000004">
      <c r="B123" s="1" t="s">
        <v>84</v>
      </c>
    </row>
    <row r="125" spans="2:20" x14ac:dyDescent="0.55000000000000004">
      <c r="B125" s="1" t="s">
        <v>85</v>
      </c>
      <c r="D125">
        <f t="shared" ref="D125:O125" si="17">D122+D120+D116+D105+D91+D64</f>
        <v>-101.3</v>
      </c>
      <c r="E125">
        <f t="shared" si="17"/>
        <v>-85.3</v>
      </c>
      <c r="F125">
        <f t="shared" si="17"/>
        <v>-101.8</v>
      </c>
      <c r="G125">
        <f t="shared" si="17"/>
        <v>-175</v>
      </c>
      <c r="H125">
        <f t="shared" si="17"/>
        <v>-266.59999999999997</v>
      </c>
      <c r="I125">
        <f t="shared" si="17"/>
        <v>-259.59999999999997</v>
      </c>
      <c r="J125">
        <f t="shared" si="17"/>
        <v>-184.7</v>
      </c>
      <c r="K125">
        <f t="shared" si="17"/>
        <v>-1073.5999999999999</v>
      </c>
      <c r="L125">
        <f t="shared" si="17"/>
        <v>-143.30000000000001</v>
      </c>
      <c r="M125">
        <f t="shared" si="17"/>
        <v>-139.6</v>
      </c>
      <c r="N125">
        <f t="shared" si="17"/>
        <v>-70.600000000000009</v>
      </c>
      <c r="O125">
        <f t="shared" si="17"/>
        <v>-152.39999999999998</v>
      </c>
      <c r="P125" s="3">
        <f>SUM(D125:O125)</f>
        <v>-2753.7999999999997</v>
      </c>
      <c r="T125" s="9"/>
    </row>
    <row r="126" spans="2:20" x14ac:dyDescent="0.55000000000000004">
      <c r="P126" s="3"/>
      <c r="T126" s="3"/>
    </row>
    <row r="127" spans="2:20" x14ac:dyDescent="0.55000000000000004">
      <c r="B127" s="7" t="s">
        <v>101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7">
        <f>SUM(P120+P122)</f>
        <v>-50.8</v>
      </c>
    </row>
    <row r="128" spans="2:20" x14ac:dyDescent="0.55000000000000004">
      <c r="B128" s="17"/>
    </row>
    <row r="129" spans="2:16" x14ac:dyDescent="0.55000000000000004">
      <c r="B129" s="1" t="s">
        <v>86</v>
      </c>
      <c r="D129">
        <f t="shared" ref="D129:O129" si="18">D39+D125</f>
        <v>-78.2</v>
      </c>
      <c r="E129">
        <f t="shared" si="18"/>
        <v>134.19999999999999</v>
      </c>
      <c r="F129">
        <f t="shared" si="18"/>
        <v>71.999999999999986</v>
      </c>
      <c r="G129">
        <f t="shared" si="18"/>
        <v>503.29999999999995</v>
      </c>
      <c r="H129">
        <f t="shared" si="18"/>
        <v>177.70000000000005</v>
      </c>
      <c r="I129">
        <f t="shared" si="18"/>
        <v>610.70000000000005</v>
      </c>
      <c r="J129">
        <f t="shared" si="18"/>
        <v>-139.6</v>
      </c>
      <c r="K129">
        <f t="shared" si="18"/>
        <v>-775.69999999999982</v>
      </c>
      <c r="L129">
        <f t="shared" si="18"/>
        <v>1.1999999999999886</v>
      </c>
      <c r="M129">
        <f t="shared" si="18"/>
        <v>-121.5</v>
      </c>
      <c r="N129">
        <f t="shared" si="18"/>
        <v>-42.70000000000001</v>
      </c>
      <c r="O129">
        <f t="shared" si="18"/>
        <v>-137.79999999999998</v>
      </c>
      <c r="P129">
        <f>SUM(D129:O129)</f>
        <v>203.60000000000034</v>
      </c>
    </row>
    <row r="131" spans="2:16" x14ac:dyDescent="0.55000000000000004">
      <c r="B131" s="18" t="s">
        <v>102</v>
      </c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>
        <v>203.6</v>
      </c>
    </row>
  </sheetData>
  <pageMargins left="0.7" right="0.7" top="0.75" bottom="0.75" header="0.3" footer="0.3"/>
  <pageSetup paperSize="8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Hansson, Elias</dc:creator>
  <cp:lastModifiedBy>Mats Björkman Eldh</cp:lastModifiedBy>
  <cp:lastPrinted>2024-02-12T06:47:10Z</cp:lastPrinted>
  <dcterms:created xsi:type="dcterms:W3CDTF">2015-06-05T18:19:34Z</dcterms:created>
  <dcterms:modified xsi:type="dcterms:W3CDTF">2025-01-20T20:10:08Z</dcterms:modified>
</cp:coreProperties>
</file>