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ROBJOH1126\LocalFolder\Robban\Bandy-Fotboll\Bandy 2015-2016\Bandysektionen\"/>
    </mc:Choice>
  </mc:AlternateContent>
  <bookViews>
    <workbookView xWindow="0" yWindow="0" windowWidth="28800" windowHeight="14235" activeTab="1"/>
  </bookViews>
  <sheets>
    <sheet name="Domarkvitto" sheetId="1" r:id="rId1"/>
    <sheet name="Information" sheetId="4" r:id="rId2"/>
    <sheet name="Arvoden" sheetId="5" r:id="rId3"/>
  </sheets>
  <definedNames>
    <definedName name="_xlnm.Print_Area" localSheetId="2">Arvoden!$A$1:$K$52</definedName>
    <definedName name="_xlnm.Print_Area" localSheetId="0">Domarkvitto!$A$1:$G$46</definedName>
    <definedName name="_xlnm.Print_Area" localSheetId="1">Information!$A$1:$G$50</definedName>
  </definedNames>
  <calcPr calcId="152511"/>
</workbook>
</file>

<file path=xl/calcChain.xml><?xml version="1.0" encoding="utf-8"?>
<calcChain xmlns="http://schemas.openxmlformats.org/spreadsheetml/2006/main">
  <c r="F23" i="1" l="1"/>
  <c r="D29" i="1" l="1"/>
  <c r="D28" i="1"/>
  <c r="E35" i="1" l="1"/>
  <c r="E34" i="1"/>
  <c r="D30" i="1"/>
  <c r="F24" i="1"/>
  <c r="A38" i="1" s="1"/>
  <c r="D23" i="1"/>
  <c r="C21" i="1"/>
  <c r="D38" i="1" l="1"/>
  <c r="F38" i="1" s="1"/>
</calcChain>
</file>

<file path=xl/sharedStrings.xml><?xml version="1.0" encoding="utf-8"?>
<sst xmlns="http://schemas.openxmlformats.org/spreadsheetml/2006/main" count="213" uniqueCount="144">
  <si>
    <t>Domararvoden</t>
  </si>
  <si>
    <t>Namn Domare</t>
  </si>
  <si>
    <t>Personnummer</t>
  </si>
  <si>
    <t>Adress</t>
  </si>
  <si>
    <t>Postadress</t>
  </si>
  <si>
    <t>Match i division</t>
  </si>
  <si>
    <t>Datum</t>
  </si>
  <si>
    <t>Hemmalag - Bortalag</t>
  </si>
  <si>
    <t>Ange ex HD eller AD1 osv</t>
  </si>
  <si>
    <t>Specifikation</t>
  </si>
  <si>
    <t>Kl.</t>
  </si>
  <si>
    <t>Avresa</t>
  </si>
  <si>
    <t>Hemkomst</t>
  </si>
  <si>
    <t>Belopp,kronor</t>
  </si>
  <si>
    <t>Arvode</t>
  </si>
  <si>
    <t>Förlorad arbetsförtjänst</t>
  </si>
  <si>
    <t>Övriga kostnader (ska verifieras):</t>
  </si>
  <si>
    <t>Summa:</t>
  </si>
  <si>
    <t>Resa med egen bil:</t>
  </si>
  <si>
    <t>Antal mil:</t>
  </si>
  <si>
    <t>Total bilersättning:</t>
  </si>
  <si>
    <t>Skattepliktigt belopp:</t>
  </si>
  <si>
    <t>Restidsarvode:</t>
  </si>
  <si>
    <t>Traktamente:</t>
  </si>
  <si>
    <t>Skattefri del, kronor</t>
  </si>
  <si>
    <t>Halvdag</t>
  </si>
  <si>
    <t>Heldag</t>
  </si>
  <si>
    <t>B.Kostavdrag:</t>
  </si>
  <si>
    <t>Antal</t>
  </si>
  <si>
    <t>Frukost</t>
  </si>
  <si>
    <t>Lunch</t>
  </si>
  <si>
    <t>Middag</t>
  </si>
  <si>
    <t>Skattepliktig ersättning: (Belopp kronor)</t>
  </si>
  <si>
    <t>Önskar insatt på pg./bg./bankkonto 
(ange bank, clearingnr.  kontonummer):</t>
  </si>
  <si>
    <t>Svenska Bandyförbundet</t>
  </si>
  <si>
    <t>Idrottens Hus</t>
  </si>
  <si>
    <t>114 73</t>
  </si>
  <si>
    <t>STOCKHOLM</t>
  </si>
  <si>
    <t>Reseersättning</t>
  </si>
  <si>
    <t>Restidsarvode</t>
  </si>
  <si>
    <t>mer än 80 km enkel resa - 130 kr</t>
  </si>
  <si>
    <t>mer än 150 km enkel resa - 200 kr</t>
  </si>
  <si>
    <t>mer än 200 km enkel resa - 250 kr</t>
  </si>
  <si>
    <t>mer än 250 km enkel resa - 350 kr</t>
  </si>
  <si>
    <t>Avresedag traktamente:</t>
  </si>
  <si>
    <t>Hemkomstdag traktamente:</t>
  </si>
  <si>
    <t>Avresa före kl 12</t>
  </si>
  <si>
    <t>Hemkomst före kl 19</t>
  </si>
  <si>
    <t>Avresa efter kl 12</t>
  </si>
  <si>
    <t>Hemkomst efter kl 19</t>
  </si>
  <si>
    <t>Om Svenska Bandyförbundet, EDK eller arrangerande förening bekostar måltider ska avdrag göras</t>
  </si>
  <si>
    <t>enligt följande (vid halvdagstraktamente görs avdrag med halva beloppet)</t>
  </si>
  <si>
    <t>Frukost:</t>
  </si>
  <si>
    <t>Lunch och middag:</t>
  </si>
  <si>
    <t>Lunch:</t>
  </si>
  <si>
    <t>Frukost, luch och middag</t>
  </si>
  <si>
    <t>Middag:</t>
  </si>
  <si>
    <t>Ytterligare max 4 timmar för dag före eller efter matchdag kan utbetalas</t>
  </si>
  <si>
    <t>Intyg från arbetsgivare för arbetstidsbortfall skall alltid redovisas.</t>
  </si>
  <si>
    <t>Hotellövernattning</t>
  </si>
  <si>
    <t>Vid tävlingsmatch med över 300 km enkel resa är domaren berättigad till hotellövernattning.</t>
  </si>
  <si>
    <t>Hotellrum ska beställas och betalas av domaren själv.</t>
  </si>
  <si>
    <t>Hotellkostnaden betalas därefter av arrangerande förening.</t>
  </si>
  <si>
    <t>Kvitto på hotellvistelsen skall alltid bifogas.</t>
  </si>
  <si>
    <t>Mer specificierad information finns på SBF´s hemsida!</t>
  </si>
  <si>
    <t xml:space="preserve">                     svenskbandy.se/domare/domararvoden</t>
  </si>
  <si>
    <t>Traktamente upp till ett visst schablonbelopp brukar kallas för "skattefritt traktamente". Din arbets-</t>
  </si>
  <si>
    <t>2015/16</t>
  </si>
  <si>
    <t>2016/17</t>
  </si>
  <si>
    <t>Åldersindelning</t>
  </si>
  <si>
    <t>Tävling</t>
  </si>
  <si>
    <t>Matchtid</t>
  </si>
  <si>
    <t>Domare</t>
  </si>
  <si>
    <t>HD</t>
  </si>
  <si>
    <t>AD</t>
  </si>
  <si>
    <t>4D</t>
  </si>
  <si>
    <t>Herrseniorer</t>
  </si>
  <si>
    <t>Elitserien</t>
  </si>
  <si>
    <t>2x45 minuter</t>
  </si>
  <si>
    <t>Slutspel</t>
  </si>
  <si>
    <t>SM-final</t>
  </si>
  <si>
    <t>Allsvenskan</t>
  </si>
  <si>
    <t>Division 1</t>
  </si>
  <si>
    <t xml:space="preserve">Division 2 </t>
  </si>
  <si>
    <t>Damseniorer</t>
  </si>
  <si>
    <t>Damallsvenskan</t>
  </si>
  <si>
    <t>DamElit</t>
  </si>
  <si>
    <t>Fortsättningsserier</t>
  </si>
  <si>
    <t>Flickor</t>
  </si>
  <si>
    <t>F17</t>
  </si>
  <si>
    <t>2x40 minuter</t>
  </si>
  <si>
    <t>F17 slutspel</t>
  </si>
  <si>
    <t>Herrjuniorer</t>
  </si>
  <si>
    <t>P20 Svenska Cupen</t>
  </si>
  <si>
    <t>2x30 minuter</t>
  </si>
  <si>
    <t xml:space="preserve">P20 </t>
  </si>
  <si>
    <t>P20 slutspel</t>
  </si>
  <si>
    <t>Pojkar</t>
  </si>
  <si>
    <t>P18 Svenska Cupen</t>
  </si>
  <si>
    <t>P18 Pojkelitserien</t>
  </si>
  <si>
    <t>P18 slutspel</t>
  </si>
  <si>
    <t>P18 Pojkallsvensk</t>
  </si>
  <si>
    <t>Skol-SM gymn</t>
  </si>
  <si>
    <t>Kronprinsens pokal</t>
  </si>
  <si>
    <t>P16</t>
  </si>
  <si>
    <t>P16 slutspel</t>
  </si>
  <si>
    <t>P16 final</t>
  </si>
  <si>
    <t>P16 bredd</t>
  </si>
  <si>
    <t>Ungdomar 15 år</t>
  </si>
  <si>
    <t>Svenska Spel Cup</t>
  </si>
  <si>
    <t>SvS Cup slutspel</t>
  </si>
  <si>
    <t>Ungdomar</t>
  </si>
  <si>
    <t>F/P14</t>
  </si>
  <si>
    <t>2x35 minuter</t>
  </si>
  <si>
    <t>P13</t>
  </si>
  <si>
    <t>U10-12</t>
  </si>
  <si>
    <t>2x15 minuter</t>
  </si>
  <si>
    <t xml:space="preserve">Skatteavdrag* </t>
  </si>
  <si>
    <t>Skatteavdrag</t>
  </si>
  <si>
    <t>Fyll enbart i de gula fälten</t>
  </si>
  <si>
    <t>Ersättningar:</t>
  </si>
  <si>
    <t>Hotell / Logi (ska verifieras):</t>
  </si>
  <si>
    <r>
      <t xml:space="preserve">Förlorad arbetsförtjänst </t>
    </r>
    <r>
      <rPr>
        <sz val="6"/>
        <color indexed="8"/>
        <rFont val="Arial"/>
        <family val="2"/>
      </rPr>
      <t>(ska verifieras)</t>
    </r>
    <r>
      <rPr>
        <sz val="10"/>
        <color indexed="8"/>
        <rFont val="Arial"/>
        <family val="2"/>
      </rPr>
      <t>:</t>
    </r>
  </si>
  <si>
    <r>
      <t>Att utbetala</t>
    </r>
    <r>
      <rPr>
        <b/>
        <sz val="8"/>
        <color indexed="8"/>
        <rFont val="Arial"/>
        <family val="2"/>
      </rPr>
      <t xml:space="preserve"> </t>
    </r>
    <r>
      <rPr>
        <sz val="7"/>
        <color indexed="8"/>
        <rFont val="Arial"/>
        <family val="2"/>
      </rPr>
      <t xml:space="preserve">(inkl ev skatteavdrag, traktamente och utlägg kvitto) </t>
    </r>
  </si>
  <si>
    <t>I rutan skatteavdrag görs med x % fyller ni i om skatt ska dras före utbetalning från föreningen.</t>
  </si>
  <si>
    <t>Vid 0 % dras ingen skatt på skattepliktiga ersättningar.</t>
  </si>
  <si>
    <t xml:space="preserve">Skatteavdrag görs med:   </t>
  </si>
  <si>
    <t xml:space="preserve">(Domare har rätt till övernattning om resan till och från matchort överstiger 300 km enkel resa.) </t>
  </si>
  <si>
    <t>Dagar MED övernattning</t>
  </si>
  <si>
    <t>Traktamente</t>
  </si>
  <si>
    <t xml:space="preserve">Dessa arvoden gäller från och med 6 november 2014. </t>
  </si>
  <si>
    <t>Om matchtiden av någon anledning kortas, sänks arvodet procentuellt i förhållande till matchtidens förkortning.</t>
  </si>
  <si>
    <t xml:space="preserve">Om endast 2 domare finns tillhands i Pojkallsvenskan, F17, P16 ska huvuddomararvode betalas ut till båda domarna. </t>
  </si>
  <si>
    <t>SBF rekommenderar följande nivåer och tvådomarsystem.</t>
  </si>
  <si>
    <t xml:space="preserve">Serierna ovan är Distriktsserier, arvoden fastställs av distrikten.  </t>
  </si>
  <si>
    <r>
      <t xml:space="preserve">Utgår för resor mellan bostad och matcharena. Har resan skett med bil utgår </t>
    </r>
    <r>
      <rPr>
        <b/>
        <sz val="10"/>
        <color rgb="FFFF0000"/>
        <rFont val="Verdana"/>
        <family val="2"/>
      </rPr>
      <t>skattepliktig</t>
    </r>
    <r>
      <rPr>
        <sz val="10"/>
        <color rgb="FFFF0000"/>
        <rFont val="Verdana"/>
        <family val="2"/>
      </rPr>
      <t xml:space="preserve"> </t>
    </r>
    <r>
      <rPr>
        <b/>
        <sz val="10"/>
        <color rgb="FFFF0000"/>
        <rFont val="Verdana"/>
        <family val="2"/>
      </rPr>
      <t>rese-</t>
    </r>
  </si>
  <si>
    <r>
      <rPr>
        <b/>
        <sz val="10"/>
        <color rgb="FFFF0000"/>
        <rFont val="Verdana"/>
        <family val="2"/>
      </rPr>
      <t>ersättning</t>
    </r>
    <r>
      <rPr>
        <sz val="10"/>
        <rFont val="Verdana"/>
        <family val="2"/>
      </rPr>
      <t xml:space="preserve"> med 33 kr/mil. </t>
    </r>
  </si>
  <si>
    <r>
      <rPr>
        <b/>
        <sz val="10"/>
        <color rgb="FFFF0000"/>
        <rFont val="Verdana"/>
        <family val="2"/>
      </rPr>
      <t>Skattepliktigt restidsarvode</t>
    </r>
    <r>
      <rPr>
        <sz val="10"/>
        <rFont val="Verdana"/>
        <family val="2"/>
      </rPr>
      <t xml:space="preserve"> utgår när avståndet mellan bostadsadress och matcharena är:</t>
    </r>
  </si>
  <si>
    <r>
      <t xml:space="preserve">Flerdygnstraktamente utgår vid uppdrag som medför </t>
    </r>
    <r>
      <rPr>
        <b/>
        <sz val="10"/>
        <rFont val="Verdana"/>
        <family val="2"/>
      </rPr>
      <t>faktisk övernattning</t>
    </r>
    <r>
      <rPr>
        <sz val="10"/>
        <rFont val="Verdana"/>
        <family val="2"/>
      </rPr>
      <t xml:space="preserve"> utanför domarens bostadsort.</t>
    </r>
  </si>
  <si>
    <r>
      <t xml:space="preserve">givare kan betala dig </t>
    </r>
    <r>
      <rPr>
        <b/>
        <sz val="10"/>
        <rFont val="Verdana"/>
        <family val="2"/>
      </rPr>
      <t>skattefritt traktamente med 220 kr per heldag när du är på tjänsteresa med</t>
    </r>
  </si>
  <si>
    <r>
      <rPr>
        <b/>
        <sz val="10"/>
        <rFont val="Verdana"/>
        <family val="2"/>
      </rPr>
      <t>övernattning</t>
    </r>
    <r>
      <rPr>
        <sz val="10"/>
        <rFont val="Verdana"/>
        <family val="2"/>
      </rPr>
      <t xml:space="preserve"> om platsen du reser till ligger mer än 50 km från matchort och bostad.</t>
    </r>
  </si>
  <si>
    <r>
      <rPr>
        <b/>
        <sz val="10"/>
        <color rgb="FFFF0000"/>
        <rFont val="Verdana"/>
        <family val="2"/>
      </rPr>
      <t>Skattepliktig ersättning</t>
    </r>
    <r>
      <rPr>
        <sz val="10"/>
        <rFont val="Verdana"/>
        <family val="2"/>
      </rPr>
      <t xml:space="preserve"> utgår med 170 kr per påbörjad timme.Dock max 8 timmar/dag och match. </t>
    </r>
  </si>
  <si>
    <r>
      <t>GÄLLANDE RESE- OCH TRAKTAMENTSERSÄTTNINGAR</t>
    </r>
    <r>
      <rPr>
        <sz val="10"/>
        <rFont val="Verdana"/>
        <family val="2"/>
      </rPr>
      <t>:</t>
    </r>
  </si>
  <si>
    <t>OBS hela reseersättningen är skattepliktig då skatteverket anser det som arbetsresa.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</si>
</sst>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kr&quot;;[Red]\-#,##0\ &quot;kr&quot;"/>
    <numFmt numFmtId="43" formatCode="_-* #,##0.00\ _k_r_-;\-* #,##0.00\ _k_r_-;_-* &quot;-&quot;??\ _k_r_-;_-@_-"/>
    <numFmt numFmtId="164" formatCode="&quot; &quot;* #,##0.00&quot; kr &quot;;&quot;-&quot;* #,##0.00&quot; kr &quot;;&quot; &quot;* &quot;-&quot;??&quot; kr &quot;"/>
    <numFmt numFmtId="165" formatCode="#,###.##&quot; mil&quot;"/>
    <numFmt numFmtId="166" formatCode="_-* #,##0\ _k_r_-;\-* #,##0\ _k_r_-;_-* &quot;-&quot;??\ _k_r_-;_-@_-"/>
  </numFmts>
  <fonts count="40" x14ac:knownFonts="1">
    <font>
      <sz val="12"/>
      <color indexed="8"/>
      <name val="Verdana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sz val="7"/>
      <color indexed="8"/>
      <name val="Arial"/>
      <family val="2"/>
    </font>
    <font>
      <sz val="12"/>
      <color indexed="8"/>
      <name val="Verdana"/>
      <family val="2"/>
    </font>
    <font>
      <b/>
      <sz val="11"/>
      <color theme="1"/>
      <name val="Helvetica"/>
      <family val="2"/>
      <scheme val="minor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9" tint="-0.249977111117893"/>
      <name val="Arial"/>
      <family val="2"/>
    </font>
    <font>
      <sz val="11"/>
      <color indexed="8"/>
      <name val="Verdana"/>
      <family val="2"/>
    </font>
    <font>
      <b/>
      <sz val="11"/>
      <color theme="1"/>
      <name val="Verdana"/>
      <family val="2"/>
    </font>
    <font>
      <sz val="11"/>
      <name val="Verdana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b/>
      <i/>
      <sz val="8"/>
      <color indexed="8"/>
      <name val="Arial"/>
      <family val="2"/>
    </font>
    <font>
      <sz val="6"/>
      <color indexed="8"/>
      <name val="Arial"/>
      <family val="2"/>
    </font>
    <font>
      <b/>
      <sz val="7"/>
      <name val="Arial"/>
      <family val="2"/>
    </font>
    <font>
      <sz val="10"/>
      <color indexed="8"/>
      <name val="Verdana"/>
      <family val="2"/>
    </font>
    <font>
      <b/>
      <sz val="10"/>
      <color theme="1"/>
      <name val="Helvetica"/>
      <family val="2"/>
      <scheme val="minor"/>
    </font>
    <font>
      <b/>
      <sz val="10"/>
      <color theme="1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sz val="10"/>
      <color theme="9" tint="-0.249977111117893"/>
      <name val="Verdana"/>
      <family val="2"/>
    </font>
    <font>
      <sz val="10"/>
      <color rgb="FFC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8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9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64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medium">
        <color indexed="8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9"/>
      </right>
      <top style="thin">
        <color indexed="8"/>
      </top>
      <bottom style="medium">
        <color indexed="64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04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1" xfId="0" applyNumberFormat="1" applyFont="1" applyBorder="1" applyAlignment="1"/>
    <xf numFmtId="0" fontId="1" fillId="0" borderId="2" xfId="0" applyNumberFormat="1" applyFont="1" applyBorder="1" applyAlignment="1"/>
    <xf numFmtId="1" fontId="1" fillId="0" borderId="20" xfId="0" applyNumberFormat="1" applyFont="1" applyBorder="1" applyAlignment="1">
      <alignment vertical="center"/>
    </xf>
    <xf numFmtId="1" fontId="1" fillId="0" borderId="21" xfId="0" applyNumberFormat="1" applyFont="1" applyBorder="1" applyAlignment="1">
      <alignment vertical="center"/>
    </xf>
    <xf numFmtId="0" fontId="4" fillId="0" borderId="22" xfId="0" applyNumberFormat="1" applyFont="1" applyBorder="1" applyAlignment="1">
      <alignment horizontal="center" vertical="center" wrapText="1"/>
    </xf>
    <xf numFmtId="1" fontId="4" fillId="0" borderId="22" xfId="0" applyNumberFormat="1" applyFont="1" applyBorder="1" applyAlignment="1">
      <alignment vertical="center"/>
    </xf>
    <xf numFmtId="0" fontId="4" fillId="0" borderId="23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1" fillId="0" borderId="28" xfId="0" applyNumberFormat="1" applyFont="1" applyBorder="1" applyAlignment="1">
      <alignment vertical="center"/>
    </xf>
    <xf numFmtId="0" fontId="1" fillId="0" borderId="29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30" xfId="0" applyNumberFormat="1" applyFont="1" applyBorder="1" applyAlignment="1">
      <alignment vertical="center"/>
    </xf>
    <xf numFmtId="1" fontId="1" fillId="0" borderId="31" xfId="0" applyNumberFormat="1" applyFont="1" applyBorder="1" applyAlignment="1">
      <alignment vertical="center"/>
    </xf>
    <xf numFmtId="0" fontId="1" fillId="0" borderId="34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center"/>
    </xf>
    <xf numFmtId="0" fontId="5" fillId="0" borderId="22" xfId="0" applyNumberFormat="1" applyFont="1" applyBorder="1" applyAlignment="1">
      <alignment horizontal="left" vertical="center" wrapText="1"/>
    </xf>
    <xf numFmtId="0" fontId="5" fillId="0" borderId="23" xfId="0" applyNumberFormat="1" applyFont="1" applyBorder="1" applyAlignment="1">
      <alignment horizontal="right" vertical="center"/>
    </xf>
    <xf numFmtId="165" fontId="5" fillId="2" borderId="39" xfId="0" applyNumberFormat="1" applyFont="1" applyFill="1" applyBorder="1" applyAlignment="1">
      <alignment vertical="center" wrapText="1"/>
    </xf>
    <xf numFmtId="0" fontId="6" fillId="0" borderId="24" xfId="0" applyNumberFormat="1" applyFont="1" applyBorder="1" applyAlignment="1">
      <alignment vertical="center"/>
    </xf>
    <xf numFmtId="0" fontId="1" fillId="0" borderId="25" xfId="0" applyNumberFormat="1" applyFont="1" applyBorder="1" applyAlignment="1">
      <alignment vertical="center"/>
    </xf>
    <xf numFmtId="165" fontId="5" fillId="2" borderId="25" xfId="0" applyNumberFormat="1" applyFont="1" applyFill="1" applyBorder="1" applyAlignment="1">
      <alignment vertical="center" wrapText="1"/>
    </xf>
    <xf numFmtId="0" fontId="1" fillId="0" borderId="40" xfId="0" applyNumberFormat="1" applyFont="1" applyBorder="1" applyAlignment="1">
      <alignment vertical="center"/>
    </xf>
    <xf numFmtId="0" fontId="4" fillId="0" borderId="39" xfId="0" applyNumberFormat="1" applyFont="1" applyBorder="1" applyAlignment="1">
      <alignment horizontal="center" vertical="center" wrapText="1"/>
    </xf>
    <xf numFmtId="1" fontId="1" fillId="2" borderId="39" xfId="0" applyNumberFormat="1" applyFont="1" applyFill="1" applyBorder="1" applyAlignment="1">
      <alignment vertical="center"/>
    </xf>
    <xf numFmtId="0" fontId="0" fillId="0" borderId="0" xfId="0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6" fontId="15" fillId="0" borderId="0" xfId="0" applyNumberFormat="1" applyFont="1" applyAlignment="1"/>
    <xf numFmtId="0" fontId="16" fillId="0" borderId="0" xfId="0" applyFont="1" applyAlignment="1"/>
    <xf numFmtId="0" fontId="10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0" borderId="1" xfId="0" applyFont="1" applyBorder="1" applyAlignment="1"/>
    <xf numFmtId="9" fontId="17" fillId="0" borderId="0" xfId="1" applyFont="1"/>
    <xf numFmtId="9" fontId="17" fillId="0" borderId="1" xfId="1" applyFont="1" applyFill="1" applyBorder="1"/>
    <xf numFmtId="9" fontId="17" fillId="0" borderId="0" xfId="1" applyFont="1" applyFill="1"/>
    <xf numFmtId="9" fontId="17" fillId="0" borderId="0" xfId="0" applyNumberFormat="1" applyFont="1" applyAlignment="1"/>
    <xf numFmtId="0" fontId="17" fillId="0" borderId="0" xfId="0" applyFont="1" applyAlignment="1"/>
    <xf numFmtId="0" fontId="23" fillId="0" borderId="47" xfId="0" applyNumberFormat="1" applyFont="1" applyBorder="1" applyAlignment="1">
      <alignment horizontal="center" vertical="top"/>
    </xf>
    <xf numFmtId="1" fontId="1" fillId="0" borderId="5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1" fontId="1" fillId="4" borderId="1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horizontal="center" vertical="center"/>
    </xf>
    <xf numFmtId="164" fontId="1" fillId="3" borderId="31" xfId="0" applyNumberFormat="1" applyFont="1" applyFill="1" applyBorder="1" applyAlignment="1">
      <alignment horizontal="center" vertical="center"/>
    </xf>
    <xf numFmtId="0" fontId="1" fillId="5" borderId="52" xfId="0" applyNumberFormat="1" applyFont="1" applyFill="1" applyBorder="1" applyAlignment="1"/>
    <xf numFmtId="0" fontId="1" fillId="0" borderId="1" xfId="0" applyFont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1" fontId="7" fillId="0" borderId="54" xfId="0" applyNumberFormat="1" applyFont="1" applyBorder="1" applyAlignment="1">
      <alignment vertical="center" wrapText="1"/>
    </xf>
    <xf numFmtId="1" fontId="5" fillId="0" borderId="57" xfId="0" applyNumberFormat="1" applyFont="1" applyBorder="1" applyAlignment="1">
      <alignment vertical="center" wrapText="1"/>
    </xf>
    <xf numFmtId="1" fontId="7" fillId="0" borderId="58" xfId="0" applyNumberFormat="1" applyFont="1" applyBorder="1" applyAlignment="1">
      <alignment vertical="center" wrapText="1"/>
    </xf>
    <xf numFmtId="1" fontId="5" fillId="0" borderId="59" xfId="0" applyNumberFormat="1" applyFont="1" applyBorder="1" applyAlignment="1">
      <alignment vertical="center" wrapText="1"/>
    </xf>
    <xf numFmtId="164" fontId="5" fillId="0" borderId="59" xfId="0" applyNumberFormat="1" applyFont="1" applyBorder="1" applyAlignment="1">
      <alignment vertical="center" wrapText="1"/>
    </xf>
    <xf numFmtId="1" fontId="1" fillId="2" borderId="61" xfId="0" applyNumberFormat="1" applyFont="1" applyFill="1" applyBorder="1" applyAlignment="1">
      <alignment vertical="center"/>
    </xf>
    <xf numFmtId="164" fontId="5" fillId="0" borderId="62" xfId="0" applyNumberFormat="1" applyFont="1" applyBorder="1" applyAlignment="1">
      <alignment vertical="center" wrapText="1"/>
    </xf>
    <xf numFmtId="0" fontId="20" fillId="0" borderId="58" xfId="0" applyNumberFormat="1" applyFont="1" applyBorder="1" applyAlignment="1">
      <alignment horizontal="left" vertical="center"/>
    </xf>
    <xf numFmtId="0" fontId="20" fillId="0" borderId="60" xfId="0" applyNumberFormat="1" applyFont="1" applyBorder="1" applyAlignment="1">
      <alignment horizontal="left" vertical="center"/>
    </xf>
    <xf numFmtId="0" fontId="25" fillId="0" borderId="2" xfId="0" applyNumberFormat="1" applyFont="1" applyBorder="1" applyAlignment="1"/>
    <xf numFmtId="0" fontId="1" fillId="5" borderId="53" xfId="0" applyNumberFormat="1" applyFont="1" applyFill="1" applyBorder="1" applyAlignment="1"/>
    <xf numFmtId="0" fontId="23" fillId="0" borderId="63" xfId="0" applyNumberFormat="1" applyFont="1" applyBorder="1" applyAlignment="1">
      <alignment horizontal="left" vertical="top"/>
    </xf>
    <xf numFmtId="0" fontId="1" fillId="0" borderId="65" xfId="0" applyNumberFormat="1" applyFont="1" applyBorder="1" applyAlignment="1"/>
    <xf numFmtId="166" fontId="26" fillId="5" borderId="52" xfId="2" applyNumberFormat="1" applyFont="1" applyFill="1" applyBorder="1" applyAlignment="1">
      <alignment horizontal="right"/>
    </xf>
    <xf numFmtId="1" fontId="8" fillId="0" borderId="1" xfId="0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vertical="center"/>
    </xf>
    <xf numFmtId="0" fontId="22" fillId="2" borderId="25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/>
    <xf numFmtId="1" fontId="27" fillId="0" borderId="1" xfId="0" applyNumberFormat="1" applyFont="1" applyBorder="1" applyAlignment="1">
      <alignment horizontal="left"/>
    </xf>
    <xf numFmtId="0" fontId="1" fillId="2" borderId="26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9" fontId="5" fillId="6" borderId="42" xfId="0" applyNumberFormat="1" applyFont="1" applyFill="1" applyBorder="1" applyAlignment="1">
      <alignment horizontal="center" vertical="center"/>
    </xf>
    <xf numFmtId="0" fontId="6" fillId="0" borderId="46" xfId="0" applyNumberFormat="1" applyFont="1" applyBorder="1" applyAlignment="1">
      <alignment horizontal="left" vertical="top"/>
    </xf>
    <xf numFmtId="0" fontId="7" fillId="0" borderId="0" xfId="0" applyNumberFormat="1" applyFont="1" applyAlignment="1"/>
    <xf numFmtId="0" fontId="5" fillId="0" borderId="74" xfId="0" applyNumberFormat="1" applyFont="1" applyBorder="1" applyAlignment="1">
      <alignment vertical="center" wrapText="1"/>
    </xf>
    <xf numFmtId="1" fontId="5" fillId="2" borderId="76" xfId="0" applyNumberFormat="1" applyFont="1" applyFill="1" applyBorder="1" applyAlignment="1">
      <alignment horizontal="center" vertical="center" wrapText="1"/>
    </xf>
    <xf numFmtId="164" fontId="5" fillId="3" borderId="57" xfId="0" applyNumberFormat="1" applyFont="1" applyFill="1" applyBorder="1" applyAlignment="1">
      <alignment vertical="center" wrapText="1"/>
    </xf>
    <xf numFmtId="1" fontId="5" fillId="2" borderId="79" xfId="0" applyNumberFormat="1" applyFont="1" applyFill="1" applyBorder="1" applyAlignment="1">
      <alignment horizontal="center" vertical="center"/>
    </xf>
    <xf numFmtId="0" fontId="1" fillId="0" borderId="81" xfId="0" applyNumberFormat="1" applyFont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 wrapText="1"/>
    </xf>
    <xf numFmtId="0" fontId="21" fillId="0" borderId="82" xfId="0" applyNumberFormat="1" applyFont="1" applyBorder="1" applyAlignment="1">
      <alignment horizontal="center" vertical="center" wrapText="1"/>
    </xf>
    <xf numFmtId="164" fontId="5" fillId="3" borderId="83" xfId="0" applyNumberFormat="1" applyFont="1" applyFill="1" applyBorder="1" applyAlignment="1">
      <alignment vertical="center" wrapText="1"/>
    </xf>
    <xf numFmtId="0" fontId="5" fillId="0" borderId="70" xfId="0" applyNumberFormat="1" applyFont="1" applyBorder="1" applyAlignment="1">
      <alignment horizontal="left" vertical="center" wrapText="1"/>
    </xf>
    <xf numFmtId="164" fontId="5" fillId="0" borderId="82" xfId="0" applyNumberFormat="1" applyFont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1" fillId="0" borderId="75" xfId="0" applyNumberFormat="1" applyFont="1" applyBorder="1" applyAlignment="1">
      <alignment vertical="center"/>
    </xf>
    <xf numFmtId="0" fontId="0" fillId="0" borderId="0" xfId="0" applyFill="1" applyAlignment="1"/>
    <xf numFmtId="9" fontId="19" fillId="0" borderId="0" xfId="1" applyFont="1" applyFill="1"/>
    <xf numFmtId="0" fontId="1" fillId="2" borderId="25" xfId="0" applyNumberFormat="1" applyFont="1" applyFill="1" applyBorder="1" applyAlignment="1">
      <alignment horizontal="center" vertical="center"/>
    </xf>
    <xf numFmtId="15" fontId="1" fillId="2" borderId="25" xfId="0" applyNumberFormat="1" applyFont="1" applyFill="1" applyBorder="1" applyAlignment="1">
      <alignment horizontal="center" vertical="center"/>
    </xf>
    <xf numFmtId="0" fontId="30" fillId="0" borderId="1" xfId="0" applyFont="1" applyBorder="1" applyAlignment="1"/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/>
    <xf numFmtId="0" fontId="30" fillId="0" borderId="1" xfId="0" applyFont="1" applyBorder="1" applyAlignment="1">
      <alignment horizontal="center"/>
    </xf>
    <xf numFmtId="0" fontId="32" fillId="0" borderId="1" xfId="0" applyFont="1" applyBorder="1" applyAlignment="1"/>
    <xf numFmtId="0" fontId="32" fillId="0" borderId="1" xfId="0" applyFont="1" applyBorder="1" applyAlignment="1">
      <alignment horizontal="center"/>
    </xf>
    <xf numFmtId="0" fontId="33" fillId="0" borderId="1" xfId="0" applyFont="1" applyFill="1" applyBorder="1" applyAlignment="1"/>
    <xf numFmtId="0" fontId="33" fillId="0" borderId="1" xfId="0" applyFont="1" applyFill="1" applyBorder="1" applyAlignment="1">
      <alignment horizontal="center"/>
    </xf>
    <xf numFmtId="0" fontId="30" fillId="0" borderId="1" xfId="0" applyFont="1" applyFill="1" applyBorder="1" applyAlignment="1"/>
    <xf numFmtId="0" fontId="30" fillId="0" borderId="1" xfId="0" applyFont="1" applyFill="1" applyBorder="1" applyAlignment="1">
      <alignment horizontal="center"/>
    </xf>
    <xf numFmtId="1" fontId="30" fillId="0" borderId="1" xfId="0" applyNumberFormat="1" applyFont="1" applyFill="1" applyBorder="1" applyAlignment="1">
      <alignment horizontal="center"/>
    </xf>
    <xf numFmtId="0" fontId="30" fillId="0" borderId="0" xfId="0" applyFont="1" applyAlignment="1"/>
    <xf numFmtId="0" fontId="33" fillId="0" borderId="0" xfId="0" applyFont="1" applyAlignment="1"/>
    <xf numFmtId="0" fontId="35" fillId="0" borderId="0" xfId="0" applyFont="1" applyAlignment="1"/>
    <xf numFmtId="0" fontId="35" fillId="0" borderId="1" xfId="0" applyFont="1" applyBorder="1" applyAlignment="1"/>
    <xf numFmtId="0" fontId="34" fillId="0" borderId="0" xfId="0" applyFont="1" applyAlignment="1"/>
    <xf numFmtId="6" fontId="33" fillId="0" borderId="0" xfId="0" applyNumberFormat="1" applyFont="1" applyAlignment="1"/>
    <xf numFmtId="0" fontId="36" fillId="0" borderId="0" xfId="0" applyFont="1" applyAlignment="1"/>
    <xf numFmtId="0" fontId="33" fillId="0" borderId="0" xfId="0" applyFont="1" applyAlignment="1">
      <alignment horizontal="right"/>
    </xf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33" fillId="0" borderId="1" xfId="0" applyFont="1" applyBorder="1" applyAlignment="1"/>
    <xf numFmtId="0" fontId="2" fillId="0" borderId="8" xfId="0" applyNumberFormat="1" applyFont="1" applyBorder="1" applyAlignment="1">
      <alignment vertical="center" wrapText="1"/>
    </xf>
    <xf numFmtId="1" fontId="3" fillId="0" borderId="9" xfId="0" applyNumberFormat="1" applyFont="1" applyBorder="1" applyAlignment="1"/>
    <xf numFmtId="1" fontId="3" fillId="0" borderId="10" xfId="0" applyNumberFormat="1" applyFont="1" applyBorder="1" applyAlignment="1"/>
    <xf numFmtId="0" fontId="1" fillId="2" borderId="16" xfId="0" applyFont="1" applyFill="1" applyBorder="1" applyAlignment="1">
      <alignment vertical="center"/>
    </xf>
    <xf numFmtId="1" fontId="1" fillId="2" borderId="17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 wrapText="1"/>
    </xf>
    <xf numFmtId="1" fontId="3" fillId="0" borderId="4" xfId="0" applyNumberFormat="1" applyFont="1" applyBorder="1" applyAlignment="1"/>
    <xf numFmtId="1" fontId="3" fillId="0" borderId="5" xfId="0" applyNumberFormat="1" applyFont="1" applyBorder="1" applyAlignment="1"/>
    <xf numFmtId="0" fontId="1" fillId="2" borderId="11" xfId="0" applyNumberFormat="1" applyFont="1" applyFill="1" applyBorder="1" applyAlignment="1">
      <alignment vertical="center"/>
    </xf>
    <xf numFmtId="0" fontId="1" fillId="2" borderId="12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1" fontId="1" fillId="2" borderId="9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vertical="center"/>
    </xf>
    <xf numFmtId="1" fontId="2" fillId="0" borderId="12" xfId="0" applyNumberFormat="1" applyFont="1" applyBorder="1" applyAlignment="1">
      <alignment vertical="top"/>
    </xf>
    <xf numFmtId="15" fontId="1" fillId="2" borderId="11" xfId="0" applyNumberFormat="1" applyFont="1" applyFill="1" applyBorder="1" applyAlignment="1">
      <alignment horizontal="left" vertical="center"/>
    </xf>
    <xf numFmtId="1" fontId="2" fillId="0" borderId="12" xfId="0" applyNumberFormat="1" applyFont="1" applyBorder="1" applyAlignment="1"/>
    <xf numFmtId="0" fontId="1" fillId="2" borderId="13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vertical="center"/>
    </xf>
    <xf numFmtId="1" fontId="1" fillId="2" borderId="15" xfId="0" applyNumberFormat="1" applyFont="1" applyFill="1" applyBorder="1" applyAlignment="1">
      <alignment vertical="center"/>
    </xf>
    <xf numFmtId="1" fontId="2" fillId="0" borderId="9" xfId="0" applyNumberFormat="1" applyFont="1" applyBorder="1" applyAlignment="1"/>
    <xf numFmtId="1" fontId="2" fillId="0" borderId="10" xfId="0" applyNumberFormat="1" applyFont="1" applyBorder="1" applyAlignment="1"/>
    <xf numFmtId="0" fontId="2" fillId="0" borderId="6" xfId="0" applyNumberFormat="1" applyFont="1" applyBorder="1" applyAlignment="1">
      <alignment vertical="center"/>
    </xf>
    <xf numFmtId="1" fontId="2" fillId="0" borderId="7" xfId="0" applyNumberFormat="1" applyFont="1" applyBorder="1" applyAlignment="1"/>
    <xf numFmtId="0" fontId="6" fillId="0" borderId="18" xfId="0" applyNumberFormat="1" applyFont="1" applyBorder="1" applyAlignment="1">
      <alignment vertical="center"/>
    </xf>
    <xf numFmtId="1" fontId="1" fillId="0" borderId="27" xfId="0" applyNumberFormat="1" applyFont="1" applyBorder="1" applyAlignment="1"/>
    <xf numFmtId="1" fontId="1" fillId="0" borderId="19" xfId="0" applyNumberFormat="1" applyFont="1" applyBorder="1" applyAlignment="1"/>
    <xf numFmtId="0" fontId="4" fillId="0" borderId="3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/>
    <xf numFmtId="164" fontId="1" fillId="2" borderId="8" xfId="0" applyNumberFormat="1" applyFont="1" applyFill="1" applyBorder="1" applyAlignment="1">
      <alignment horizontal="left" vertical="center" wrapText="1"/>
    </xf>
    <xf numFmtId="0" fontId="1" fillId="0" borderId="12" xfId="0" applyNumberFormat="1" applyFont="1" applyBorder="1" applyAlignment="1">
      <alignment vertical="center"/>
    </xf>
    <xf numFmtId="0" fontId="3" fillId="0" borderId="18" xfId="0" applyNumberFormat="1" applyFont="1" applyBorder="1" applyAlignment="1">
      <alignment vertical="center"/>
    </xf>
    <xf numFmtId="1" fontId="3" fillId="0" borderId="19" xfId="0" applyNumberFormat="1" applyFont="1" applyBorder="1" applyAlignment="1"/>
    <xf numFmtId="0" fontId="1" fillId="0" borderId="8" xfId="0" applyNumberFormat="1" applyFont="1" applyBorder="1" applyAlignment="1">
      <alignment vertical="center"/>
    </xf>
    <xf numFmtId="1" fontId="1" fillId="0" borderId="12" xfId="0" applyNumberFormat="1" applyFont="1" applyBorder="1" applyAlignment="1">
      <alignment vertical="center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7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horizontal="right" vertical="center"/>
    </xf>
    <xf numFmtId="0" fontId="1" fillId="0" borderId="5" xfId="0" applyNumberFormat="1" applyFont="1" applyBorder="1" applyAlignment="1"/>
    <xf numFmtId="164" fontId="5" fillId="3" borderId="11" xfId="0" applyNumberFormat="1" applyFont="1" applyFill="1" applyBorder="1" applyAlignment="1">
      <alignment vertical="center"/>
    </xf>
    <xf numFmtId="0" fontId="5" fillId="0" borderId="10" xfId="0" applyNumberFormat="1" applyFont="1" applyBorder="1" applyAlignment="1">
      <alignment vertical="center" wrapText="1"/>
    </xf>
    <xf numFmtId="0" fontId="6" fillId="0" borderId="35" xfId="0" applyNumberFormat="1" applyFont="1" applyBorder="1" applyAlignment="1"/>
    <xf numFmtId="0" fontId="1" fillId="0" borderId="36" xfId="0" applyNumberFormat="1" applyFont="1" applyBorder="1" applyAlignment="1"/>
    <xf numFmtId="0" fontId="1" fillId="0" borderId="37" xfId="0" applyNumberFormat="1" applyFont="1" applyBorder="1" applyAlignment="1"/>
    <xf numFmtId="0" fontId="5" fillId="0" borderId="38" xfId="0" applyNumberFormat="1" applyFont="1" applyBorder="1" applyAlignment="1">
      <alignment horizontal="left" vertical="center" wrapText="1"/>
    </xf>
    <xf numFmtId="0" fontId="5" fillId="0" borderId="77" xfId="0" applyNumberFormat="1" applyFont="1" applyBorder="1" applyAlignment="1">
      <alignment horizontal="left" vertical="center" wrapText="1"/>
    </xf>
    <xf numFmtId="1" fontId="5" fillId="0" borderId="78" xfId="0" applyNumberFormat="1" applyFont="1" applyBorder="1" applyAlignment="1">
      <alignment horizontal="left" vertical="center" wrapText="1"/>
    </xf>
    <xf numFmtId="0" fontId="6" fillId="0" borderId="70" xfId="0" applyNumberFormat="1" applyFont="1" applyBorder="1" applyAlignment="1">
      <alignment vertical="center"/>
    </xf>
    <xf numFmtId="1" fontId="3" fillId="0" borderId="80" xfId="0" applyNumberFormat="1" applyFont="1" applyBorder="1" applyAlignment="1"/>
    <xf numFmtId="1" fontId="5" fillId="0" borderId="70" xfId="0" applyNumberFormat="1" applyFont="1" applyBorder="1" applyAlignment="1">
      <alignment vertical="center" wrapText="1"/>
    </xf>
    <xf numFmtId="1" fontId="5" fillId="0" borderId="73" xfId="0" applyNumberFormat="1" applyFont="1" applyBorder="1" applyAlignment="1">
      <alignment vertical="top" wrapText="1"/>
    </xf>
    <xf numFmtId="0" fontId="5" fillId="0" borderId="44" xfId="0" applyNumberFormat="1" applyFont="1" applyBorder="1" applyAlignment="1">
      <alignment horizontal="left" vertical="center" wrapText="1"/>
    </xf>
    <xf numFmtId="1" fontId="1" fillId="0" borderId="56" xfId="0" applyNumberFormat="1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" fillId="0" borderId="15" xfId="0" applyNumberFormat="1" applyFont="1" applyBorder="1" applyAlignment="1">
      <alignment vertical="center"/>
    </xf>
    <xf numFmtId="0" fontId="1" fillId="2" borderId="13" xfId="0" applyNumberFormat="1" applyFont="1" applyFill="1" applyBorder="1" applyAlignment="1">
      <alignment horizontal="left" vertical="center" wrapText="1"/>
    </xf>
    <xf numFmtId="0" fontId="1" fillId="0" borderId="14" xfId="0" applyNumberFormat="1" applyFont="1" applyBorder="1" applyAlignment="1">
      <alignment wrapText="1"/>
    </xf>
    <xf numFmtId="0" fontId="1" fillId="0" borderId="41" xfId="0" applyNumberFormat="1" applyFont="1" applyBorder="1" applyAlignment="1">
      <alignment wrapText="1"/>
    </xf>
    <xf numFmtId="0" fontId="1" fillId="2" borderId="67" xfId="0" applyNumberFormat="1" applyFont="1" applyFill="1" applyBorder="1" applyAlignment="1">
      <alignment horizontal="left" vertical="center" wrapText="1"/>
    </xf>
    <xf numFmtId="0" fontId="1" fillId="0" borderId="68" xfId="0" applyNumberFormat="1" applyFont="1" applyBorder="1" applyAlignment="1">
      <alignment horizontal="right" wrapText="1"/>
    </xf>
    <xf numFmtId="0" fontId="1" fillId="0" borderId="69" xfId="0" applyNumberFormat="1" applyFont="1" applyBorder="1" applyAlignment="1">
      <alignment horizontal="right" wrapText="1"/>
    </xf>
    <xf numFmtId="0" fontId="2" fillId="0" borderId="70" xfId="0" applyNumberFormat="1" applyFont="1" applyBorder="1" applyAlignment="1">
      <alignment vertical="center" wrapText="1"/>
    </xf>
    <xf numFmtId="0" fontId="2" fillId="0" borderId="71" xfId="0" applyNumberFormat="1" applyFont="1" applyBorder="1" applyAlignment="1">
      <alignment wrapText="1"/>
    </xf>
    <xf numFmtId="0" fontId="2" fillId="0" borderId="72" xfId="0" applyNumberFormat="1" applyFont="1" applyBorder="1" applyAlignment="1">
      <alignment wrapText="1"/>
    </xf>
    <xf numFmtId="0" fontId="1" fillId="0" borderId="66" xfId="0" applyFont="1" applyBorder="1" applyAlignment="1">
      <alignment vertical="center"/>
    </xf>
    <xf numFmtId="0" fontId="1" fillId="0" borderId="43" xfId="0" applyNumberFormat="1" applyFont="1" applyBorder="1" applyAlignment="1"/>
    <xf numFmtId="0" fontId="2" fillId="0" borderId="55" xfId="0" applyNumberFormat="1" applyFont="1" applyBorder="1" applyAlignment="1">
      <alignment horizontal="center"/>
    </xf>
    <xf numFmtId="0" fontId="1" fillId="0" borderId="45" xfId="0" applyNumberFormat="1" applyFont="1" applyBorder="1" applyAlignment="1"/>
    <xf numFmtId="0" fontId="1" fillId="0" borderId="56" xfId="0" applyNumberFormat="1" applyFont="1" applyBorder="1" applyAlignment="1"/>
    <xf numFmtId="0" fontId="2" fillId="0" borderId="44" xfId="0" applyNumberFormat="1" applyFont="1" applyBorder="1" applyAlignment="1">
      <alignment horizontal="left" vertical="top"/>
    </xf>
    <xf numFmtId="0" fontId="2" fillId="0" borderId="45" xfId="0" applyNumberFormat="1" applyFont="1" applyBorder="1" applyAlignment="1">
      <alignment horizontal="left" vertical="center"/>
    </xf>
    <xf numFmtId="0" fontId="1" fillId="0" borderId="64" xfId="0" applyNumberFormat="1" applyFont="1" applyBorder="1" applyAlignment="1">
      <alignment horizontal="left"/>
    </xf>
    <xf numFmtId="1" fontId="1" fillId="4" borderId="48" xfId="0" applyNumberFormat="1" applyFont="1" applyFill="1" applyBorder="1" applyAlignment="1">
      <alignment horizontal="center"/>
    </xf>
    <xf numFmtId="1" fontId="1" fillId="4" borderId="49" xfId="0" applyNumberFormat="1" applyFont="1" applyFill="1" applyBorder="1" applyAlignment="1">
      <alignment horizontal="center"/>
    </xf>
    <xf numFmtId="1" fontId="1" fillId="4" borderId="50" xfId="0" applyNumberFormat="1" applyFont="1" applyFill="1" applyBorder="1" applyAlignment="1">
      <alignment horizontal="center"/>
    </xf>
    <xf numFmtId="0" fontId="24" fillId="0" borderId="13" xfId="0" applyNumberFormat="1" applyFont="1" applyBorder="1" applyAlignment="1">
      <alignment vertical="center"/>
    </xf>
    <xf numFmtId="1" fontId="20" fillId="0" borderId="17" xfId="0" applyNumberFormat="1" applyFont="1" applyBorder="1" applyAlignment="1">
      <alignment vertical="center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vertical="center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vertical="center"/>
    </xf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</cellXfs>
  <cellStyles count="3">
    <cellStyle name="Normal" xfId="0" builtinId="0"/>
    <cellStyle name="Procent" xfId="1" builtinId="5"/>
    <cellStyle name="Tusental" xfId="2" builtin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99"/>
      <rgbColor rgb="FFFEFEFE"/>
      <rgbColor rgb="FF9CE159"/>
      <rgbColor rgb="FFDD0806"/>
      <rgbColor rgb="FF9933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0</xdr:col>
      <xdr:colOff>581025</xdr:colOff>
      <xdr:row>2</xdr:row>
      <xdr:rowOff>142875</xdr:rowOff>
    </xdr:to>
    <xdr:pic>
      <xdr:nvPicPr>
        <xdr:cNvPr id="2" name="image.jp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7625" y="0"/>
          <a:ext cx="53340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104776</xdr:colOff>
      <xdr:row>0</xdr:row>
      <xdr:rowOff>0</xdr:rowOff>
    </xdr:from>
    <xdr:ext cx="628650" cy="592521"/>
    <xdr:pic>
      <xdr:nvPicPr>
        <xdr:cNvPr id="2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6" y="9525"/>
          <a:ext cx="628650" cy="592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0</xdr:row>
      <xdr:rowOff>0</xdr:rowOff>
    </xdr:from>
    <xdr:to>
      <xdr:col>10</xdr:col>
      <xdr:colOff>0</xdr:colOff>
      <xdr:row>4</xdr:row>
      <xdr:rowOff>57150</xdr:rowOff>
    </xdr:to>
    <xdr:pic>
      <xdr:nvPicPr>
        <xdr:cNvPr id="2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0"/>
          <a:ext cx="828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42"/>
  <sheetViews>
    <sheetView showGridLines="0" zoomScaleNormal="100" workbookViewId="0">
      <selection activeCell="G3" sqref="G3"/>
    </sheetView>
  </sheetViews>
  <sheetFormatPr defaultColWidth="6.59765625" defaultRowHeight="12.75" customHeight="1" x14ac:dyDescent="0.2"/>
  <cols>
    <col min="1" max="1" width="7.8984375" style="1" customWidth="1"/>
    <col min="2" max="2" width="11.796875" style="1" customWidth="1"/>
    <col min="3" max="3" width="9.09765625" style="1" customWidth="1"/>
    <col min="4" max="4" width="7.69921875" style="1" customWidth="1"/>
    <col min="5" max="5" width="7.19921875" style="1" customWidth="1"/>
    <col min="6" max="6" width="12.69921875" style="1" customWidth="1"/>
    <col min="7" max="7" width="10.3984375" style="1" customWidth="1"/>
    <col min="8" max="207" width="6.59765625" style="1" customWidth="1"/>
  </cols>
  <sheetData>
    <row r="1" spans="1:6" ht="15" customHeight="1" x14ac:dyDescent="0.2">
      <c r="A1" s="2"/>
      <c r="B1" s="2"/>
      <c r="C1" s="2"/>
      <c r="D1" s="2"/>
      <c r="E1" s="71" t="s">
        <v>119</v>
      </c>
      <c r="F1" s="72"/>
    </row>
    <row r="2" spans="1:6" ht="11.25" customHeight="1" x14ac:dyDescent="0.2">
      <c r="A2" s="2"/>
      <c r="B2" s="2"/>
      <c r="C2" s="2"/>
      <c r="D2" s="2"/>
      <c r="E2" s="2"/>
      <c r="F2" s="2"/>
    </row>
    <row r="3" spans="1:6" ht="16.5" customHeight="1" thickBot="1" x14ac:dyDescent="0.3">
      <c r="A3" s="3"/>
      <c r="B3" s="3"/>
      <c r="C3" s="63" t="s">
        <v>0</v>
      </c>
      <c r="D3" s="3"/>
      <c r="E3" s="3"/>
      <c r="F3" s="3"/>
    </row>
    <row r="4" spans="1:6" ht="14.45" customHeight="1" x14ac:dyDescent="0.2">
      <c r="A4" s="124" t="s">
        <v>1</v>
      </c>
      <c r="B4" s="125"/>
      <c r="C4" s="125"/>
      <c r="D4" s="126"/>
      <c r="E4" s="141" t="s">
        <v>2</v>
      </c>
      <c r="F4" s="142"/>
    </row>
    <row r="5" spans="1:6" ht="15.95" customHeight="1" x14ac:dyDescent="0.2">
      <c r="A5" s="129"/>
      <c r="B5" s="130"/>
      <c r="C5" s="130"/>
      <c r="D5" s="131"/>
      <c r="E5" s="127"/>
      <c r="F5" s="128"/>
    </row>
    <row r="6" spans="1:6" ht="14.1" customHeight="1" x14ac:dyDescent="0.2">
      <c r="A6" s="119" t="s">
        <v>3</v>
      </c>
      <c r="B6" s="120"/>
      <c r="C6" s="120"/>
      <c r="D6" s="121"/>
      <c r="E6" s="132" t="s">
        <v>4</v>
      </c>
      <c r="F6" s="135"/>
    </row>
    <row r="7" spans="1:6" ht="15.95" customHeight="1" x14ac:dyDescent="0.2">
      <c r="A7" s="129"/>
      <c r="B7" s="130"/>
      <c r="C7" s="130"/>
      <c r="D7" s="131"/>
      <c r="E7" s="127"/>
      <c r="F7" s="128"/>
    </row>
    <row r="8" spans="1:6" ht="14.1" customHeight="1" x14ac:dyDescent="0.2">
      <c r="A8" s="119" t="s">
        <v>5</v>
      </c>
      <c r="B8" s="120"/>
      <c r="C8" s="120"/>
      <c r="D8" s="121"/>
      <c r="E8" s="132" t="s">
        <v>6</v>
      </c>
      <c r="F8" s="135"/>
    </row>
    <row r="9" spans="1:6" ht="15.95" customHeight="1" x14ac:dyDescent="0.2">
      <c r="A9" s="129"/>
      <c r="B9" s="130"/>
      <c r="C9" s="130"/>
      <c r="D9" s="131"/>
      <c r="E9" s="134"/>
      <c r="F9" s="128"/>
    </row>
    <row r="10" spans="1:6" ht="14.1" customHeight="1" x14ac:dyDescent="0.2">
      <c r="A10" s="119" t="s">
        <v>7</v>
      </c>
      <c r="B10" s="139"/>
      <c r="C10" s="139"/>
      <c r="D10" s="140"/>
      <c r="E10" s="132" t="s">
        <v>8</v>
      </c>
      <c r="F10" s="133"/>
    </row>
    <row r="11" spans="1:6" ht="16.5" customHeight="1" thickBot="1" x14ac:dyDescent="0.25">
      <c r="A11" s="136"/>
      <c r="B11" s="137"/>
      <c r="C11" s="137"/>
      <c r="D11" s="138"/>
      <c r="E11" s="122"/>
      <c r="F11" s="123"/>
    </row>
    <row r="12" spans="1:6" ht="14.25" customHeight="1" thickBot="1" x14ac:dyDescent="0.25">
      <c r="A12" s="150" t="s">
        <v>9</v>
      </c>
      <c r="B12" s="151"/>
      <c r="C12" s="4"/>
      <c r="D12" s="4"/>
      <c r="E12" s="4"/>
      <c r="F12" s="4"/>
    </row>
    <row r="13" spans="1:6" ht="16.5" customHeight="1" x14ac:dyDescent="0.2">
      <c r="A13" s="5"/>
      <c r="B13" s="6" t="s">
        <v>6</v>
      </c>
      <c r="C13" s="6" t="s">
        <v>10</v>
      </c>
      <c r="D13" s="7"/>
      <c r="E13" s="6" t="s">
        <v>6</v>
      </c>
      <c r="F13" s="8" t="s">
        <v>10</v>
      </c>
    </row>
    <row r="14" spans="1:6" ht="16.5" customHeight="1" thickBot="1" x14ac:dyDescent="0.25">
      <c r="A14" s="9" t="s">
        <v>11</v>
      </c>
      <c r="B14" s="95"/>
      <c r="C14" s="70"/>
      <c r="D14" s="10" t="s">
        <v>12</v>
      </c>
      <c r="E14" s="94"/>
      <c r="F14" s="74"/>
    </row>
    <row r="15" spans="1:6" ht="17.100000000000001" customHeight="1" thickBot="1" x14ac:dyDescent="0.25">
      <c r="A15" s="143" t="s">
        <v>120</v>
      </c>
      <c r="B15" s="144"/>
      <c r="C15" s="144"/>
      <c r="D15" s="145"/>
      <c r="E15" s="11"/>
      <c r="F15" s="11"/>
    </row>
    <row r="16" spans="1:6" ht="16.5" customHeight="1" x14ac:dyDescent="0.2">
      <c r="A16" s="156"/>
      <c r="B16" s="157"/>
      <c r="C16" s="146" t="s">
        <v>13</v>
      </c>
      <c r="D16" s="147"/>
      <c r="E16" s="12"/>
      <c r="F16" s="13"/>
    </row>
    <row r="17" spans="1:6" ht="15.95" customHeight="1" x14ac:dyDescent="0.2">
      <c r="A17" s="152" t="s">
        <v>14</v>
      </c>
      <c r="B17" s="153"/>
      <c r="C17" s="148"/>
      <c r="D17" s="155"/>
      <c r="E17" s="12"/>
      <c r="F17" s="13"/>
    </row>
    <row r="18" spans="1:6" ht="15.95" customHeight="1" x14ac:dyDescent="0.2">
      <c r="A18" s="14" t="s">
        <v>122</v>
      </c>
      <c r="B18" s="15"/>
      <c r="C18" s="148"/>
      <c r="D18" s="149"/>
      <c r="E18" s="12"/>
      <c r="F18" s="13"/>
    </row>
    <row r="19" spans="1:6" ht="15.95" customHeight="1" x14ac:dyDescent="0.2">
      <c r="A19" s="152" t="s">
        <v>121</v>
      </c>
      <c r="B19" s="153"/>
      <c r="C19" s="154"/>
      <c r="D19" s="155"/>
      <c r="E19" s="12"/>
      <c r="F19" s="13"/>
    </row>
    <row r="20" spans="1:6" ht="16.5" customHeight="1" thickBot="1" x14ac:dyDescent="0.25">
      <c r="A20" s="152" t="s">
        <v>16</v>
      </c>
      <c r="B20" s="153"/>
      <c r="C20" s="200"/>
      <c r="D20" s="201"/>
      <c r="E20" s="12"/>
      <c r="F20" s="13"/>
    </row>
    <row r="21" spans="1:6" ht="17.100000000000001" customHeight="1" thickBot="1" x14ac:dyDescent="0.25">
      <c r="A21" s="196" t="s">
        <v>17</v>
      </c>
      <c r="B21" s="197"/>
      <c r="C21" s="198">
        <f>SUM(C17,C18,C19,C20)</f>
        <v>0</v>
      </c>
      <c r="D21" s="199"/>
      <c r="E21" s="16"/>
      <c r="F21" s="17"/>
    </row>
    <row r="22" spans="1:6" ht="16.5" customHeight="1" x14ac:dyDescent="0.2">
      <c r="A22" s="162" t="s">
        <v>18</v>
      </c>
      <c r="B22" s="163"/>
      <c r="C22" s="18" t="s">
        <v>19</v>
      </c>
      <c r="D22" s="158" t="s">
        <v>20</v>
      </c>
      <c r="E22" s="159"/>
      <c r="F22" s="19" t="s">
        <v>21</v>
      </c>
    </row>
    <row r="23" spans="1:6" ht="15.95" customHeight="1" x14ac:dyDescent="0.2">
      <c r="A23" s="164"/>
      <c r="B23" s="165"/>
      <c r="C23" s="20"/>
      <c r="D23" s="160">
        <f>PRODUCT(0+C23,33)</f>
        <v>0</v>
      </c>
      <c r="E23" s="161"/>
      <c r="F23" s="50">
        <f>C23*33</f>
        <v>0</v>
      </c>
    </row>
    <row r="24" spans="1:6" ht="16.5" customHeight="1" thickBot="1" x14ac:dyDescent="0.25">
      <c r="A24" s="21" t="s">
        <v>22</v>
      </c>
      <c r="B24" s="22"/>
      <c r="C24" s="23"/>
      <c r="D24" s="174"/>
      <c r="E24" s="175"/>
      <c r="F24" s="49">
        <f>IF(C24&gt;=25,350,IF(C24&gt;=20,250,IF(C24&gt;=15,200,IF(C24&gt;=8,130,0))))</f>
        <v>0</v>
      </c>
    </row>
    <row r="25" spans="1:6" ht="9.75" customHeight="1" thickBot="1" x14ac:dyDescent="0.25">
      <c r="F25" s="24"/>
    </row>
    <row r="26" spans="1:6" ht="16.5" customHeight="1" thickBot="1" x14ac:dyDescent="0.25">
      <c r="A26" s="168" t="s">
        <v>23</v>
      </c>
      <c r="B26" s="169"/>
      <c r="C26" s="83"/>
      <c r="D26" s="91"/>
      <c r="E26" s="13"/>
      <c r="F26" s="90"/>
    </row>
    <row r="27" spans="1:6" ht="27" customHeight="1" thickBot="1" x14ac:dyDescent="0.25">
      <c r="A27" s="170"/>
      <c r="B27" s="171"/>
      <c r="C27" s="79" t="s">
        <v>128</v>
      </c>
      <c r="D27" s="86" t="s">
        <v>24</v>
      </c>
      <c r="E27" s="2"/>
      <c r="F27" s="84"/>
    </row>
    <row r="28" spans="1:6" ht="16.5" customHeight="1" x14ac:dyDescent="0.2">
      <c r="A28" s="172" t="s">
        <v>25</v>
      </c>
      <c r="B28" s="173"/>
      <c r="C28" s="80"/>
      <c r="D28" s="81">
        <f>PRODUCT(C28+0,110)</f>
        <v>0</v>
      </c>
      <c r="E28" s="2"/>
      <c r="F28" s="85"/>
    </row>
    <row r="29" spans="1:6" ht="17.100000000000001" customHeight="1" thickBot="1" x14ac:dyDescent="0.25">
      <c r="A29" s="166" t="s">
        <v>26</v>
      </c>
      <c r="B29" s="167"/>
      <c r="C29" s="82"/>
      <c r="D29" s="87">
        <f>PRODUCT(C29+0,220)</f>
        <v>0</v>
      </c>
      <c r="E29" s="2"/>
      <c r="F29" s="85"/>
    </row>
    <row r="30" spans="1:6" ht="17.100000000000001" customHeight="1" thickBot="1" x14ac:dyDescent="0.25">
      <c r="A30" s="2"/>
      <c r="B30" s="2"/>
      <c r="C30" s="88" t="s">
        <v>17</v>
      </c>
      <c r="D30" s="89">
        <f>SUM(D28:D29)</f>
        <v>0</v>
      </c>
      <c r="E30" s="2"/>
      <c r="F30" s="13"/>
    </row>
    <row r="31" spans="1:6" ht="9.75" customHeight="1" thickBot="1" x14ac:dyDescent="0.25">
      <c r="A31" s="53" t="s">
        <v>27</v>
      </c>
      <c r="B31" s="13"/>
      <c r="C31" s="13"/>
      <c r="D31" s="13"/>
      <c r="E31" s="13"/>
      <c r="F31" s="13"/>
    </row>
    <row r="32" spans="1:6" ht="15.95" customHeight="1" x14ac:dyDescent="0.2">
      <c r="A32" s="54"/>
      <c r="B32" s="187" t="s">
        <v>28</v>
      </c>
      <c r="C32" s="188"/>
      <c r="D32" s="189"/>
      <c r="E32" s="55"/>
      <c r="F32" s="52"/>
    </row>
    <row r="33" spans="1:7" ht="15.95" customHeight="1" x14ac:dyDescent="0.2">
      <c r="A33" s="56"/>
      <c r="B33" s="25" t="s">
        <v>29</v>
      </c>
      <c r="C33" s="25" t="s">
        <v>30</v>
      </c>
      <c r="D33" s="25" t="s">
        <v>31</v>
      </c>
      <c r="E33" s="57"/>
      <c r="F33" s="13"/>
    </row>
    <row r="34" spans="1:7" ht="16.5" customHeight="1" x14ac:dyDescent="0.2">
      <c r="A34" s="61" t="s">
        <v>25</v>
      </c>
      <c r="B34" s="26"/>
      <c r="C34" s="26"/>
      <c r="D34" s="26"/>
      <c r="E34" s="58">
        <f>SUM(B34*22,C34*39,D34*39)</f>
        <v>0</v>
      </c>
      <c r="F34" s="13"/>
    </row>
    <row r="35" spans="1:7" ht="15" customHeight="1" thickBot="1" x14ac:dyDescent="0.25">
      <c r="A35" s="62" t="s">
        <v>26</v>
      </c>
      <c r="B35" s="59"/>
      <c r="C35" s="59"/>
      <c r="D35" s="59"/>
      <c r="E35" s="60">
        <f>SUM(B35*44,C35*74,D35*74)</f>
        <v>0</v>
      </c>
      <c r="F35" s="47"/>
    </row>
    <row r="36" spans="1:7" ht="7.5" customHeight="1" thickBot="1" x14ac:dyDescent="0.25">
      <c r="A36" s="45"/>
      <c r="B36" s="48"/>
      <c r="C36" s="48"/>
      <c r="D36" s="48"/>
      <c r="E36" s="46"/>
      <c r="F36" s="47"/>
    </row>
    <row r="37" spans="1:7" ht="14.45" customHeight="1" x14ac:dyDescent="0.2">
      <c r="A37" s="190" t="s">
        <v>32</v>
      </c>
      <c r="B37" s="191"/>
      <c r="C37" s="192"/>
      <c r="D37" s="65" t="s">
        <v>118</v>
      </c>
      <c r="E37" s="77" t="s">
        <v>123</v>
      </c>
      <c r="F37" s="43"/>
      <c r="G37" s="66"/>
    </row>
    <row r="38" spans="1:7" ht="16.5" customHeight="1" thickBot="1" x14ac:dyDescent="0.3">
      <c r="A38" s="193">
        <f>C17+C18+F23+F24+F28+F29</f>
        <v>0</v>
      </c>
      <c r="B38" s="194"/>
      <c r="C38" s="195"/>
      <c r="D38" s="44">
        <f>SUM(A38*(G41))</f>
        <v>0</v>
      </c>
      <c r="E38" s="51"/>
      <c r="F38" s="67">
        <f>SUM(A38-D38+D30+C19+C20-E34-E35)</f>
        <v>0</v>
      </c>
      <c r="G38" s="64"/>
    </row>
    <row r="39" spans="1:7" ht="6.75" customHeight="1" thickBot="1" x14ac:dyDescent="0.25">
      <c r="A39" s="68"/>
      <c r="B39" s="69"/>
      <c r="C39" s="69"/>
      <c r="D39" s="69"/>
      <c r="E39" s="185"/>
      <c r="F39" s="186"/>
      <c r="G39" s="2"/>
    </row>
    <row r="40" spans="1:7" ht="22.5" customHeight="1" thickBot="1" x14ac:dyDescent="0.25">
      <c r="A40" s="182" t="s">
        <v>33</v>
      </c>
      <c r="B40" s="183"/>
      <c r="C40" s="183"/>
      <c r="D40" s="184"/>
      <c r="E40" s="2"/>
      <c r="G40" s="75" t="s">
        <v>126</v>
      </c>
    </row>
    <row r="41" spans="1:7" ht="15.95" customHeight="1" thickBot="1" x14ac:dyDescent="0.25">
      <c r="A41" s="179"/>
      <c r="B41" s="180"/>
      <c r="C41" s="180"/>
      <c r="D41" s="181"/>
      <c r="E41" s="2"/>
      <c r="F41" s="2"/>
      <c r="G41" s="76">
        <v>0</v>
      </c>
    </row>
    <row r="42" spans="1:7" ht="16.5" customHeight="1" thickBot="1" x14ac:dyDescent="0.25">
      <c r="A42" s="176"/>
      <c r="B42" s="177"/>
      <c r="C42" s="177"/>
      <c r="D42" s="178"/>
      <c r="F42" s="73"/>
      <c r="G42" s="78"/>
    </row>
  </sheetData>
  <sheetProtection algorithmName="SHA-512" hashValue="ctx5u6wFzmfdThbsr7Bih15QZxWk0IXh5PGYcFpdcVdAD1ocxTcHD8xRRI3b6Inz2E5jov3+VFWhHLIzkm6jCQ==" saltValue="T1LzubZ0hsFxRrP3qI21xw==" spinCount="100000" sheet="1" objects="1" scenarios="1"/>
  <protectedRanges>
    <protectedRange sqref="A41:D42" name="Område14"/>
    <protectedRange sqref="C23:C24" name="Område8"/>
    <protectedRange sqref="E5" name="Område2"/>
    <protectedRange sqref="A5" name="Område1"/>
    <protectedRange sqref="A9:F9" name="Område3"/>
    <protectedRange sqref="A11:F11" name="Område4"/>
    <protectedRange sqref="B14:C14" name="Område5"/>
    <protectedRange sqref="E14:F14" name="Område6"/>
    <protectedRange sqref="C17:D20" name="Område7"/>
    <protectedRange sqref="C28:C29" name="Område9"/>
    <protectedRange sqref="B34:D35" name="Område10"/>
    <protectedRange sqref="A7:F7" name="Område13"/>
    <protectedRange sqref="G41" name="Område12"/>
  </protectedRanges>
  <mergeCells count="44">
    <mergeCell ref="A21:B21"/>
    <mergeCell ref="C21:D21"/>
    <mergeCell ref="A17:B17"/>
    <mergeCell ref="C17:D17"/>
    <mergeCell ref="A20:B20"/>
    <mergeCell ref="C20:D20"/>
    <mergeCell ref="A42:D42"/>
    <mergeCell ref="A41:D41"/>
    <mergeCell ref="A40:D40"/>
    <mergeCell ref="E39:F39"/>
    <mergeCell ref="B32:D32"/>
    <mergeCell ref="A37:C37"/>
    <mergeCell ref="A38:C38"/>
    <mergeCell ref="D22:E22"/>
    <mergeCell ref="D23:E23"/>
    <mergeCell ref="A22:B23"/>
    <mergeCell ref="A29:B29"/>
    <mergeCell ref="A26:B26"/>
    <mergeCell ref="A27:B27"/>
    <mergeCell ref="A28:B28"/>
    <mergeCell ref="D24:E24"/>
    <mergeCell ref="A15:D15"/>
    <mergeCell ref="C16:D16"/>
    <mergeCell ref="C18:D18"/>
    <mergeCell ref="A12:B12"/>
    <mergeCell ref="A19:B19"/>
    <mergeCell ref="C19:D19"/>
    <mergeCell ref="A16:B16"/>
    <mergeCell ref="A8:D8"/>
    <mergeCell ref="E11:F11"/>
    <mergeCell ref="A4:D4"/>
    <mergeCell ref="E7:F7"/>
    <mergeCell ref="A7:D7"/>
    <mergeCell ref="E10:F10"/>
    <mergeCell ref="A6:D6"/>
    <mergeCell ref="E9:F9"/>
    <mergeCell ref="A5:D5"/>
    <mergeCell ref="E8:F8"/>
    <mergeCell ref="A9:D9"/>
    <mergeCell ref="A11:D11"/>
    <mergeCell ref="A10:D10"/>
    <mergeCell ref="E5:F5"/>
    <mergeCell ref="E4:F4"/>
    <mergeCell ref="E6:F6"/>
  </mergeCells>
  <pageMargins left="0.70866141732283472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workbookViewId="0">
      <selection activeCell="F2" sqref="F2"/>
    </sheetView>
  </sheetViews>
  <sheetFormatPr defaultRowHeight="15" x14ac:dyDescent="0.2"/>
  <sheetData>
    <row r="1" spans="1:11" ht="20.25" x14ac:dyDescent="0.3">
      <c r="A1" s="28" t="s">
        <v>34</v>
      </c>
      <c r="B1" s="29"/>
      <c r="C1" s="29"/>
      <c r="D1" s="27"/>
      <c r="E1" s="27"/>
      <c r="F1" s="27"/>
      <c r="G1" s="30"/>
      <c r="H1" s="27"/>
      <c r="I1" s="27"/>
      <c r="J1" s="27"/>
      <c r="K1" s="27"/>
    </row>
    <row r="2" spans="1:11" x14ac:dyDescent="0.2">
      <c r="A2" s="28" t="s">
        <v>35</v>
      </c>
      <c r="B2" s="29"/>
      <c r="C2" s="29"/>
      <c r="D2" s="27"/>
      <c r="E2" s="27"/>
      <c r="F2" s="27"/>
      <c r="G2" s="27"/>
      <c r="H2" s="27"/>
      <c r="I2" s="27"/>
      <c r="J2" s="27"/>
      <c r="K2" s="27"/>
    </row>
    <row r="3" spans="1:11" x14ac:dyDescent="0.2">
      <c r="A3" s="28" t="s">
        <v>36</v>
      </c>
      <c r="B3" s="29" t="s">
        <v>37</v>
      </c>
      <c r="C3" s="29"/>
      <c r="D3" s="27"/>
      <c r="E3" s="27"/>
      <c r="F3" s="27"/>
      <c r="G3" s="27"/>
      <c r="H3" s="27"/>
      <c r="I3" s="27"/>
      <c r="J3" s="27"/>
      <c r="K3" s="27"/>
    </row>
    <row r="4" spans="1:11" x14ac:dyDescent="0.2">
      <c r="A4" s="31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">
      <c r="A5" s="113" t="s">
        <v>142</v>
      </c>
      <c r="B5" s="107"/>
      <c r="C5" s="107"/>
      <c r="D5" s="107"/>
      <c r="E5" s="118"/>
      <c r="F5" s="118"/>
      <c r="G5" s="96"/>
      <c r="H5" s="27"/>
      <c r="I5" s="27"/>
      <c r="J5" s="27"/>
      <c r="K5" s="27"/>
    </row>
    <row r="6" spans="1:11" ht="6.75" customHeight="1" x14ac:dyDescent="0.2">
      <c r="A6" s="108"/>
      <c r="B6" s="107"/>
      <c r="C6" s="107"/>
      <c r="D6" s="107"/>
      <c r="E6" s="96"/>
      <c r="F6" s="96"/>
      <c r="G6" s="96"/>
      <c r="H6" s="27"/>
      <c r="I6" s="27"/>
      <c r="J6" s="27"/>
      <c r="K6" s="27"/>
    </row>
    <row r="7" spans="1:11" x14ac:dyDescent="0.2">
      <c r="A7" s="115" t="s">
        <v>38</v>
      </c>
      <c r="B7" s="107"/>
      <c r="C7" s="107"/>
      <c r="D7" s="107"/>
      <c r="E7" s="96"/>
      <c r="F7" s="96"/>
      <c r="G7" s="96"/>
      <c r="H7" s="27"/>
      <c r="I7" s="27"/>
      <c r="J7" s="27"/>
      <c r="K7" s="27"/>
    </row>
    <row r="8" spans="1:11" x14ac:dyDescent="0.2">
      <c r="A8" s="108" t="s">
        <v>135</v>
      </c>
      <c r="B8" s="109"/>
      <c r="C8" s="109"/>
      <c r="D8" s="109"/>
      <c r="E8" s="110"/>
      <c r="F8" s="110"/>
      <c r="G8" s="109"/>
      <c r="H8" s="27"/>
      <c r="I8" s="27"/>
      <c r="J8" s="27"/>
      <c r="K8" s="27"/>
    </row>
    <row r="9" spans="1:11" x14ac:dyDescent="0.2">
      <c r="A9" s="108" t="s">
        <v>136</v>
      </c>
      <c r="B9" s="109"/>
      <c r="C9" s="111" t="s">
        <v>143</v>
      </c>
      <c r="D9" s="109"/>
      <c r="E9" s="110"/>
      <c r="F9" s="110"/>
      <c r="G9" s="109"/>
      <c r="H9" s="27"/>
      <c r="I9" s="27"/>
      <c r="J9" s="27"/>
      <c r="K9" s="27"/>
    </row>
    <row r="10" spans="1:11" ht="9" customHeight="1" x14ac:dyDescent="0.2">
      <c r="A10" s="108"/>
      <c r="B10" s="108"/>
      <c r="C10" s="108"/>
      <c r="D10" s="108"/>
      <c r="E10" s="108"/>
      <c r="F10" s="108"/>
      <c r="G10" s="108"/>
      <c r="H10" s="27"/>
      <c r="I10" s="27"/>
      <c r="J10" s="27"/>
      <c r="K10" s="27"/>
    </row>
    <row r="11" spans="1:11" x14ac:dyDescent="0.2">
      <c r="A11" s="115" t="s">
        <v>39</v>
      </c>
      <c r="B11" s="108"/>
      <c r="C11" s="108"/>
      <c r="D11" s="108"/>
      <c r="E11" s="108"/>
      <c r="F11" s="108"/>
      <c r="G11" s="108"/>
      <c r="H11" s="27"/>
      <c r="I11" s="27"/>
      <c r="J11" s="27"/>
      <c r="K11" s="27"/>
    </row>
    <row r="12" spans="1:11" x14ac:dyDescent="0.2">
      <c r="A12" s="108" t="s">
        <v>137</v>
      </c>
      <c r="B12" s="108"/>
      <c r="C12" s="108"/>
      <c r="D12" s="108"/>
      <c r="E12" s="108"/>
      <c r="F12" s="108"/>
      <c r="G12" s="108"/>
      <c r="H12" s="27"/>
      <c r="I12" s="33"/>
      <c r="J12" s="27"/>
      <c r="K12" s="27"/>
    </row>
    <row r="13" spans="1:11" x14ac:dyDescent="0.2">
      <c r="A13" s="108" t="s">
        <v>40</v>
      </c>
      <c r="B13" s="108"/>
      <c r="C13" s="108"/>
      <c r="D13" s="108"/>
      <c r="E13" s="108"/>
      <c r="F13" s="108"/>
      <c r="G13" s="108"/>
      <c r="H13" s="27"/>
      <c r="I13" s="33"/>
      <c r="J13" s="27"/>
      <c r="K13" s="27"/>
    </row>
    <row r="14" spans="1:11" x14ac:dyDescent="0.2">
      <c r="A14" s="108" t="s">
        <v>41</v>
      </c>
      <c r="B14" s="108"/>
      <c r="C14" s="108"/>
      <c r="D14" s="108"/>
      <c r="E14" s="108"/>
      <c r="F14" s="108"/>
      <c r="G14" s="108"/>
      <c r="H14" s="27"/>
      <c r="I14" s="27"/>
      <c r="J14" s="27"/>
      <c r="K14" s="27"/>
    </row>
    <row r="15" spans="1:11" x14ac:dyDescent="0.2">
      <c r="A15" s="108" t="s">
        <v>42</v>
      </c>
      <c r="B15" s="108"/>
      <c r="C15" s="108"/>
      <c r="D15" s="108"/>
      <c r="E15" s="108"/>
      <c r="F15" s="108"/>
      <c r="G15" s="108"/>
      <c r="H15" s="27"/>
      <c r="I15" s="27"/>
      <c r="J15" s="27"/>
      <c r="K15" s="27"/>
    </row>
    <row r="16" spans="1:11" x14ac:dyDescent="0.2">
      <c r="A16" s="108" t="s">
        <v>43</v>
      </c>
      <c r="B16" s="108"/>
      <c r="C16" s="108"/>
      <c r="D16" s="108"/>
      <c r="E16" s="108"/>
      <c r="F16" s="108"/>
      <c r="G16" s="108"/>
      <c r="H16" s="27"/>
      <c r="I16" s="27"/>
      <c r="J16" s="27"/>
      <c r="K16" s="27"/>
    </row>
    <row r="17" spans="1:11" ht="10.5" customHeight="1" x14ac:dyDescent="0.2">
      <c r="A17" s="108"/>
      <c r="B17" s="108"/>
      <c r="C17" s="108"/>
      <c r="D17" s="108"/>
      <c r="E17" s="108"/>
      <c r="F17" s="108"/>
      <c r="G17" s="108"/>
      <c r="H17" s="27"/>
      <c r="I17" s="27"/>
      <c r="J17" s="27"/>
      <c r="K17" s="27"/>
    </row>
    <row r="18" spans="1:11" x14ac:dyDescent="0.2">
      <c r="A18" s="115" t="s">
        <v>129</v>
      </c>
      <c r="B18" s="108"/>
      <c r="C18" s="108"/>
      <c r="D18" s="108"/>
      <c r="E18" s="108"/>
      <c r="F18" s="108"/>
      <c r="G18" s="108"/>
      <c r="H18" s="27"/>
      <c r="I18" s="33"/>
      <c r="J18" s="27"/>
      <c r="K18" s="27"/>
    </row>
    <row r="19" spans="1:11" x14ac:dyDescent="0.2">
      <c r="A19" s="108" t="s">
        <v>138</v>
      </c>
      <c r="B19" s="108"/>
      <c r="C19" s="108"/>
      <c r="D19" s="108"/>
      <c r="E19" s="108"/>
      <c r="F19" s="108"/>
      <c r="G19" s="108"/>
      <c r="H19" s="27"/>
      <c r="I19" s="33"/>
      <c r="J19" s="27"/>
      <c r="K19" s="27"/>
    </row>
    <row r="20" spans="1:11" x14ac:dyDescent="0.2">
      <c r="A20" s="108" t="s">
        <v>66</v>
      </c>
      <c r="B20" s="108"/>
      <c r="C20" s="108"/>
      <c r="D20" s="108"/>
      <c r="E20" s="108"/>
      <c r="F20" s="108"/>
      <c r="G20" s="108"/>
      <c r="H20" s="27"/>
      <c r="I20" s="33"/>
      <c r="J20" s="27"/>
      <c r="K20" s="27"/>
    </row>
    <row r="21" spans="1:11" x14ac:dyDescent="0.2">
      <c r="A21" s="108" t="s">
        <v>139</v>
      </c>
      <c r="B21" s="108"/>
      <c r="C21" s="108"/>
      <c r="D21" s="108"/>
      <c r="E21" s="108"/>
      <c r="F21" s="108"/>
      <c r="G21" s="108"/>
      <c r="H21" s="27"/>
      <c r="J21" s="27"/>
      <c r="K21" s="27"/>
    </row>
    <row r="22" spans="1:11" x14ac:dyDescent="0.2">
      <c r="A22" s="108" t="s">
        <v>140</v>
      </c>
      <c r="B22" s="108"/>
      <c r="C22" s="108"/>
      <c r="D22" s="108"/>
      <c r="E22" s="108"/>
      <c r="F22" s="108"/>
      <c r="G22" s="108"/>
      <c r="H22" s="27"/>
      <c r="I22" s="33"/>
      <c r="J22" s="27"/>
      <c r="K22" s="27"/>
    </row>
    <row r="23" spans="1:11" x14ac:dyDescent="0.2">
      <c r="A23" s="112" t="s">
        <v>127</v>
      </c>
      <c r="B23" s="108"/>
      <c r="C23" s="108"/>
      <c r="D23" s="108"/>
      <c r="E23" s="108"/>
      <c r="F23" s="108"/>
      <c r="G23" s="108"/>
      <c r="H23" s="27"/>
      <c r="I23" s="33"/>
      <c r="J23" s="27"/>
      <c r="K23" s="27"/>
    </row>
    <row r="24" spans="1:11" x14ac:dyDescent="0.2">
      <c r="A24" s="113" t="s">
        <v>44</v>
      </c>
      <c r="B24" s="108"/>
      <c r="C24" s="108"/>
      <c r="D24" s="108"/>
      <c r="E24" s="113" t="s">
        <v>45</v>
      </c>
      <c r="F24" s="108"/>
      <c r="G24" s="108"/>
      <c r="H24" s="27"/>
      <c r="I24" s="33"/>
      <c r="J24" s="27"/>
      <c r="K24" s="27"/>
    </row>
    <row r="25" spans="1:11" x14ac:dyDescent="0.2">
      <c r="A25" s="108" t="s">
        <v>46</v>
      </c>
      <c r="B25" s="108"/>
      <c r="C25" s="112">
        <v>220</v>
      </c>
      <c r="D25" s="108"/>
      <c r="E25" s="108" t="s">
        <v>47</v>
      </c>
      <c r="F25" s="108"/>
      <c r="G25" s="112">
        <v>110</v>
      </c>
      <c r="H25" s="27"/>
      <c r="I25" s="33"/>
      <c r="J25" s="27"/>
      <c r="K25" s="27"/>
    </row>
    <row r="26" spans="1:11" x14ac:dyDescent="0.2">
      <c r="A26" s="108" t="s">
        <v>48</v>
      </c>
      <c r="B26" s="108"/>
      <c r="C26" s="112">
        <v>110</v>
      </c>
      <c r="D26" s="108"/>
      <c r="E26" s="108" t="s">
        <v>49</v>
      </c>
      <c r="F26" s="108"/>
      <c r="G26" s="112">
        <v>220</v>
      </c>
      <c r="H26" s="27"/>
      <c r="I26" s="27"/>
      <c r="J26" s="27"/>
      <c r="K26" s="27"/>
    </row>
    <row r="27" spans="1:11" ht="11.25" customHeight="1" x14ac:dyDescent="0.2">
      <c r="A27" s="108"/>
      <c r="B27" s="108"/>
      <c r="C27" s="108"/>
      <c r="D27" s="108"/>
      <c r="E27" s="114"/>
      <c r="F27" s="108"/>
      <c r="G27" s="114"/>
      <c r="H27" s="27"/>
      <c r="I27" s="27"/>
      <c r="J27" s="27"/>
      <c r="K27" s="27"/>
    </row>
    <row r="28" spans="1:11" x14ac:dyDescent="0.2">
      <c r="A28" s="108" t="s">
        <v>50</v>
      </c>
      <c r="B28" s="108"/>
      <c r="C28" s="108"/>
      <c r="D28" s="108"/>
      <c r="E28" s="112"/>
      <c r="F28" s="108"/>
      <c r="G28" s="112"/>
      <c r="H28" s="27"/>
      <c r="I28" s="27"/>
      <c r="J28" s="27"/>
      <c r="K28" s="27"/>
    </row>
    <row r="29" spans="1:11" x14ac:dyDescent="0.2">
      <c r="A29" s="108" t="s">
        <v>51</v>
      </c>
      <c r="B29" s="108"/>
      <c r="C29" s="108"/>
      <c r="D29" s="108"/>
      <c r="E29" s="112"/>
      <c r="F29" s="108"/>
      <c r="G29" s="112"/>
      <c r="H29" s="27"/>
      <c r="I29" s="27"/>
      <c r="J29" s="27"/>
      <c r="K29" s="27"/>
    </row>
    <row r="30" spans="1:11" x14ac:dyDescent="0.2">
      <c r="A30" s="108" t="s">
        <v>52</v>
      </c>
      <c r="B30" s="112">
        <v>44</v>
      </c>
      <c r="C30" s="108"/>
      <c r="D30" s="108" t="s">
        <v>53</v>
      </c>
      <c r="E30" s="112"/>
      <c r="F30" s="112">
        <v>154</v>
      </c>
      <c r="G30" s="112"/>
      <c r="H30" s="27"/>
      <c r="I30" s="27"/>
      <c r="J30" s="27"/>
      <c r="K30" s="27"/>
    </row>
    <row r="31" spans="1:11" x14ac:dyDescent="0.2">
      <c r="A31" s="108" t="s">
        <v>54</v>
      </c>
      <c r="B31" s="112">
        <v>77</v>
      </c>
      <c r="C31" s="108"/>
      <c r="D31" s="108" t="s">
        <v>55</v>
      </c>
      <c r="E31" s="108"/>
      <c r="F31" s="112">
        <v>198</v>
      </c>
      <c r="G31" s="108"/>
      <c r="H31" s="27"/>
      <c r="I31" s="27"/>
      <c r="J31" s="27"/>
      <c r="K31" s="27"/>
    </row>
    <row r="32" spans="1:11" x14ac:dyDescent="0.2">
      <c r="A32" s="108" t="s">
        <v>56</v>
      </c>
      <c r="B32" s="112">
        <v>77</v>
      </c>
      <c r="C32" s="108"/>
      <c r="D32" s="108"/>
      <c r="E32" s="108"/>
      <c r="F32" s="108"/>
      <c r="G32" s="108"/>
      <c r="H32" s="27"/>
      <c r="I32" s="27"/>
      <c r="J32" s="27"/>
      <c r="K32" s="27"/>
    </row>
    <row r="33" spans="1:11" ht="6.75" customHeight="1" x14ac:dyDescent="0.2">
      <c r="A33" s="108"/>
      <c r="B33" s="108"/>
      <c r="C33" s="108"/>
      <c r="D33" s="108"/>
      <c r="E33" s="108"/>
      <c r="F33" s="108"/>
      <c r="G33" s="108"/>
      <c r="H33" s="27"/>
      <c r="I33" s="27"/>
      <c r="J33" s="27"/>
      <c r="K33" s="27"/>
    </row>
    <row r="34" spans="1:11" x14ac:dyDescent="0.2">
      <c r="A34" s="115" t="s">
        <v>15</v>
      </c>
      <c r="B34" s="108"/>
      <c r="C34" s="108"/>
      <c r="D34" s="108"/>
      <c r="E34" s="108"/>
      <c r="F34" s="108"/>
      <c r="G34" s="108"/>
      <c r="H34" s="27"/>
      <c r="I34" s="27"/>
      <c r="J34" s="27"/>
      <c r="K34" s="27"/>
    </row>
    <row r="35" spans="1:11" x14ac:dyDescent="0.2">
      <c r="A35" s="108" t="s">
        <v>141</v>
      </c>
      <c r="B35" s="108"/>
      <c r="C35" s="108"/>
      <c r="D35" s="108"/>
      <c r="E35" s="108"/>
      <c r="F35" s="108"/>
      <c r="G35" s="108"/>
      <c r="H35" s="27"/>
      <c r="I35" s="27"/>
      <c r="J35" s="27"/>
      <c r="K35" s="27"/>
    </row>
    <row r="36" spans="1:11" x14ac:dyDescent="0.2">
      <c r="A36" s="108" t="s">
        <v>57</v>
      </c>
      <c r="B36" s="108"/>
      <c r="C36" s="108"/>
      <c r="D36" s="108"/>
      <c r="E36" s="108"/>
      <c r="F36" s="108"/>
      <c r="G36" s="108"/>
      <c r="H36" s="27"/>
      <c r="I36" s="27"/>
      <c r="J36" s="27"/>
      <c r="K36" s="27"/>
    </row>
    <row r="37" spans="1:11" x14ac:dyDescent="0.2">
      <c r="A37" s="115" t="s">
        <v>58</v>
      </c>
      <c r="B37" s="108"/>
      <c r="C37" s="108"/>
      <c r="D37" s="108"/>
      <c r="E37" s="108"/>
      <c r="F37" s="108"/>
      <c r="G37" s="108"/>
      <c r="H37" s="27"/>
      <c r="I37" s="27"/>
      <c r="J37" s="27"/>
      <c r="K37" s="27"/>
    </row>
    <row r="38" spans="1:11" ht="6.75" customHeight="1" x14ac:dyDescent="0.2">
      <c r="A38" s="108"/>
      <c r="B38" s="108"/>
      <c r="C38" s="108"/>
      <c r="D38" s="108"/>
      <c r="E38" s="108"/>
      <c r="F38" s="108"/>
      <c r="G38" s="108"/>
      <c r="H38" s="27"/>
      <c r="I38" s="27"/>
      <c r="J38" s="27"/>
      <c r="K38" s="27"/>
    </row>
    <row r="39" spans="1:11" x14ac:dyDescent="0.2">
      <c r="A39" s="115" t="s">
        <v>59</v>
      </c>
      <c r="B39" s="108"/>
      <c r="C39" s="108"/>
      <c r="D39" s="108"/>
      <c r="E39" s="108"/>
      <c r="F39" s="108"/>
      <c r="G39" s="108"/>
      <c r="H39" s="27"/>
      <c r="I39" s="27"/>
      <c r="J39" s="27"/>
      <c r="K39" s="27"/>
    </row>
    <row r="40" spans="1:11" x14ac:dyDescent="0.2">
      <c r="A40" s="108" t="s">
        <v>60</v>
      </c>
      <c r="B40" s="108"/>
      <c r="C40" s="108"/>
      <c r="D40" s="108"/>
      <c r="E40" s="108"/>
      <c r="F40" s="108"/>
      <c r="G40" s="108"/>
      <c r="H40" s="27"/>
      <c r="I40" s="27"/>
      <c r="J40" s="27"/>
      <c r="K40" s="27"/>
    </row>
    <row r="41" spans="1:11" x14ac:dyDescent="0.2">
      <c r="A41" s="108" t="s">
        <v>61</v>
      </c>
      <c r="B41" s="108"/>
      <c r="C41" s="108"/>
      <c r="D41" s="108"/>
      <c r="E41" s="108"/>
      <c r="F41" s="108"/>
      <c r="G41" s="108"/>
      <c r="H41" s="27"/>
      <c r="I41" s="27"/>
      <c r="J41" s="27"/>
      <c r="K41" s="27"/>
    </row>
    <row r="42" spans="1:11" x14ac:dyDescent="0.2">
      <c r="A42" s="108" t="s">
        <v>62</v>
      </c>
      <c r="B42" s="108"/>
      <c r="C42" s="108"/>
      <c r="D42" s="108"/>
      <c r="E42" s="108"/>
      <c r="F42" s="108"/>
      <c r="G42" s="108"/>
      <c r="H42" s="27"/>
      <c r="I42" s="27"/>
      <c r="J42" s="27"/>
      <c r="K42" s="27"/>
    </row>
    <row r="43" spans="1:11" x14ac:dyDescent="0.2">
      <c r="A43" s="115" t="s">
        <v>63</v>
      </c>
      <c r="B43" s="108"/>
      <c r="C43" s="108"/>
      <c r="D43" s="108"/>
      <c r="E43" s="108"/>
      <c r="F43" s="108"/>
      <c r="G43" s="108"/>
      <c r="H43" s="27"/>
      <c r="I43" s="27"/>
      <c r="J43" s="27"/>
      <c r="K43" s="27"/>
    </row>
    <row r="44" spans="1:11" ht="8.25" customHeight="1" x14ac:dyDescent="0.2">
      <c r="A44" s="108"/>
      <c r="B44" s="108"/>
      <c r="C44" s="108"/>
      <c r="D44" s="108"/>
      <c r="E44" s="108"/>
      <c r="F44" s="108"/>
      <c r="G44" s="108"/>
      <c r="H44" s="27"/>
      <c r="I44" s="27"/>
      <c r="J44" s="27"/>
      <c r="K44" s="27"/>
    </row>
    <row r="45" spans="1:11" x14ac:dyDescent="0.2">
      <c r="A45" s="115" t="s">
        <v>117</v>
      </c>
      <c r="B45" s="107"/>
      <c r="C45" s="108"/>
      <c r="D45" s="108"/>
      <c r="E45" s="108"/>
      <c r="F45" s="108"/>
      <c r="G45" s="108"/>
      <c r="H45" s="27"/>
      <c r="I45" s="27"/>
      <c r="J45" s="27"/>
      <c r="K45" s="27"/>
    </row>
    <row r="46" spans="1:11" x14ac:dyDescent="0.2">
      <c r="A46" s="111" t="s">
        <v>124</v>
      </c>
      <c r="B46" s="116"/>
      <c r="C46" s="116"/>
      <c r="D46" s="116"/>
      <c r="E46" s="116"/>
      <c r="F46" s="116"/>
      <c r="G46" s="116"/>
      <c r="H46" s="34"/>
      <c r="I46" s="27"/>
      <c r="J46" s="27"/>
      <c r="K46" s="27"/>
    </row>
    <row r="47" spans="1:11" x14ac:dyDescent="0.2">
      <c r="A47" s="111" t="s">
        <v>125</v>
      </c>
      <c r="B47" s="116"/>
      <c r="C47" s="116"/>
      <c r="D47" s="116"/>
      <c r="E47" s="116"/>
      <c r="F47" s="116"/>
      <c r="G47" s="116"/>
      <c r="H47" s="34"/>
      <c r="I47" s="27"/>
      <c r="J47" s="27"/>
      <c r="K47" s="27"/>
    </row>
    <row r="48" spans="1:11" ht="8.25" customHeight="1" x14ac:dyDescent="0.2">
      <c r="A48" s="108"/>
      <c r="B48" s="108"/>
      <c r="C48" s="108"/>
      <c r="D48" s="108"/>
      <c r="E48" s="108"/>
      <c r="F48" s="108"/>
      <c r="G48" s="108"/>
      <c r="H48" s="27"/>
      <c r="I48" s="27"/>
      <c r="J48" s="27"/>
      <c r="K48" s="27"/>
    </row>
    <row r="49" spans="1:11" x14ac:dyDescent="0.2">
      <c r="A49" s="115" t="s">
        <v>64</v>
      </c>
      <c r="B49" s="108"/>
      <c r="C49" s="108"/>
      <c r="D49" s="108"/>
      <c r="E49" s="108"/>
      <c r="F49" s="117"/>
      <c r="G49" s="117"/>
      <c r="H49" s="27"/>
      <c r="I49" s="27"/>
      <c r="J49" s="27"/>
      <c r="K49" s="27"/>
    </row>
    <row r="50" spans="1:11" x14ac:dyDescent="0.2">
      <c r="A50" s="108" t="s">
        <v>65</v>
      </c>
      <c r="B50" s="108"/>
      <c r="C50" s="108"/>
      <c r="D50" s="108"/>
      <c r="E50" s="108"/>
      <c r="F50" s="117"/>
      <c r="G50" s="117"/>
      <c r="H50" s="27"/>
      <c r="I50" s="27"/>
      <c r="J50" s="27"/>
      <c r="K50" s="27"/>
    </row>
    <row r="51" spans="1:11" x14ac:dyDescent="0.2">
      <c r="A51" s="32"/>
      <c r="B51" s="29"/>
      <c r="C51" s="29"/>
      <c r="D51" s="29"/>
      <c r="E51" s="29"/>
      <c r="F51" s="32"/>
      <c r="G51" s="32"/>
      <c r="H51" s="27"/>
      <c r="I51" s="27"/>
      <c r="J51" s="27"/>
      <c r="K51" s="27"/>
    </row>
    <row r="52" spans="1:11" x14ac:dyDescent="0.2">
      <c r="A52" s="32"/>
      <c r="B52" s="32"/>
      <c r="C52" s="32"/>
      <c r="D52" s="32"/>
      <c r="E52" s="32"/>
      <c r="F52" s="32"/>
      <c r="G52" s="32"/>
      <c r="H52" s="27"/>
      <c r="I52" s="27"/>
      <c r="J52" s="27"/>
      <c r="K52" s="27"/>
    </row>
    <row r="53" spans="1:11" x14ac:dyDescent="0.2">
      <c r="A53" s="32"/>
      <c r="B53" s="32"/>
      <c r="C53" s="32"/>
      <c r="D53" s="32"/>
      <c r="E53" s="32"/>
      <c r="F53" s="32"/>
      <c r="G53" s="32"/>
      <c r="H53" s="27"/>
      <c r="I53" s="27"/>
      <c r="J53" s="27"/>
      <c r="K53" s="27"/>
    </row>
    <row r="54" spans="1:11" x14ac:dyDescent="0.2">
      <c r="A54" s="32"/>
      <c r="B54" s="32"/>
      <c r="C54" s="32"/>
      <c r="D54" s="32"/>
      <c r="E54" s="32"/>
      <c r="F54" s="32"/>
      <c r="G54" s="32"/>
      <c r="H54" s="27"/>
      <c r="I54" s="27"/>
      <c r="J54" s="27"/>
      <c r="K54" s="27"/>
    </row>
    <row r="55" spans="1:11" x14ac:dyDescent="0.2">
      <c r="A55" s="32"/>
      <c r="B55" s="32"/>
      <c r="C55" s="32"/>
      <c r="D55" s="32"/>
      <c r="E55" s="32"/>
      <c r="F55" s="32"/>
      <c r="G55" s="32"/>
      <c r="H55" s="27"/>
      <c r="I55" s="27"/>
      <c r="J55" s="27"/>
      <c r="K55" s="27"/>
    </row>
    <row r="56" spans="1:11" x14ac:dyDescent="0.2">
      <c r="A56" s="32"/>
      <c r="B56" s="32"/>
      <c r="C56" s="32"/>
      <c r="D56" s="32"/>
      <c r="E56" s="32"/>
      <c r="F56" s="32"/>
      <c r="G56" s="32"/>
      <c r="H56" s="27"/>
      <c r="I56" s="27"/>
      <c r="J56" s="27"/>
      <c r="K56" s="27"/>
    </row>
    <row r="57" spans="1:11" x14ac:dyDescent="0.2">
      <c r="A57" s="32"/>
      <c r="B57" s="32"/>
      <c r="C57" s="32"/>
      <c r="D57" s="32"/>
      <c r="E57" s="32"/>
      <c r="F57" s="32"/>
      <c r="G57" s="32"/>
      <c r="H57" s="27"/>
      <c r="I57" s="27"/>
      <c r="J57" s="27"/>
      <c r="K57" s="27"/>
    </row>
    <row r="58" spans="1:11" x14ac:dyDescent="0.2">
      <c r="A58" s="32"/>
      <c r="B58" s="32"/>
      <c r="C58" s="32"/>
      <c r="D58" s="32"/>
      <c r="E58" s="32"/>
      <c r="F58" s="32"/>
      <c r="G58" s="32"/>
      <c r="H58" s="27"/>
      <c r="I58" s="27"/>
      <c r="J58" s="27"/>
      <c r="K58" s="27"/>
    </row>
    <row r="59" spans="1:11" x14ac:dyDescent="0.2">
      <c r="A59" s="32"/>
      <c r="B59" s="32"/>
      <c r="C59" s="32"/>
      <c r="D59" s="32"/>
      <c r="E59" s="32"/>
      <c r="F59" s="32"/>
      <c r="G59" s="32"/>
      <c r="H59" s="27"/>
      <c r="I59" s="27"/>
      <c r="J59" s="27"/>
      <c r="K59" s="27"/>
    </row>
    <row r="60" spans="1:11" x14ac:dyDescent="0.2">
      <c r="A60" s="32"/>
      <c r="B60" s="32"/>
      <c r="C60" s="32"/>
      <c r="D60" s="32"/>
      <c r="E60" s="32"/>
      <c r="F60" s="32"/>
      <c r="G60" s="32"/>
      <c r="H60" s="27"/>
      <c r="I60" s="27"/>
      <c r="J60" s="27"/>
      <c r="K60" s="27"/>
    </row>
    <row r="61" spans="1:11" x14ac:dyDescent="0.2">
      <c r="A61" s="32"/>
      <c r="B61" s="32"/>
      <c r="C61" s="32"/>
      <c r="D61" s="32"/>
      <c r="E61" s="32"/>
      <c r="F61" s="32"/>
      <c r="G61" s="32"/>
      <c r="H61" s="27"/>
      <c r="I61" s="27"/>
      <c r="J61" s="27"/>
      <c r="K61" s="27"/>
    </row>
    <row r="62" spans="1:11" x14ac:dyDescent="0.2">
      <c r="A62" s="32"/>
      <c r="B62" s="32"/>
      <c r="C62" s="32"/>
      <c r="D62" s="32"/>
      <c r="E62" s="32"/>
      <c r="F62" s="32"/>
      <c r="G62" s="32"/>
      <c r="H62" s="27"/>
      <c r="I62" s="27"/>
      <c r="J62" s="27"/>
      <c r="K62" s="27"/>
    </row>
    <row r="63" spans="1:11" x14ac:dyDescent="0.2">
      <c r="A63" s="32"/>
      <c r="B63" s="32"/>
      <c r="C63" s="32"/>
      <c r="D63" s="32"/>
      <c r="E63" s="32"/>
      <c r="F63" s="32"/>
      <c r="G63" s="32"/>
      <c r="H63" s="27"/>
      <c r="I63" s="27"/>
      <c r="J63" s="27"/>
      <c r="K63" s="27"/>
    </row>
    <row r="64" spans="1:11" x14ac:dyDescent="0.2">
      <c r="A64" s="32"/>
      <c r="B64" s="32"/>
      <c r="C64" s="32"/>
      <c r="D64" s="32"/>
      <c r="E64" s="32"/>
      <c r="F64" s="32"/>
      <c r="G64" s="32"/>
      <c r="H64" s="27"/>
      <c r="I64" s="27"/>
      <c r="J64" s="27"/>
      <c r="K64" s="27"/>
    </row>
    <row r="65" spans="1:11" x14ac:dyDescent="0.2">
      <c r="A65" s="32"/>
      <c r="B65" s="32"/>
      <c r="C65" s="32"/>
      <c r="D65" s="32"/>
      <c r="E65" s="32"/>
      <c r="F65" s="32"/>
      <c r="G65" s="32"/>
      <c r="H65" s="27"/>
      <c r="I65" s="27"/>
      <c r="J65" s="27"/>
      <c r="K65" s="27"/>
    </row>
    <row r="66" spans="1:11" x14ac:dyDescent="0.2">
      <c r="A66" s="32"/>
      <c r="B66" s="32"/>
      <c r="C66" s="32"/>
      <c r="D66" s="32"/>
      <c r="E66" s="32"/>
      <c r="F66" s="32"/>
      <c r="G66" s="32"/>
      <c r="H66" s="27"/>
      <c r="I66" s="27"/>
      <c r="J66" s="27"/>
      <c r="K66" s="27"/>
    </row>
    <row r="67" spans="1:11" x14ac:dyDescent="0.2">
      <c r="A67" s="32"/>
      <c r="B67" s="32"/>
      <c r="C67" s="32"/>
      <c r="D67" s="32"/>
      <c r="E67" s="32"/>
      <c r="F67" s="32"/>
      <c r="G67" s="32"/>
      <c r="H67" s="27"/>
      <c r="I67" s="27"/>
      <c r="J67" s="27"/>
      <c r="K67" s="27"/>
    </row>
  </sheetData>
  <sheetProtection algorithmName="SHA-512" hashValue="LU5iG5ihJN9lHomuWGi/JJDAL4+JgTpa2AfolcKkwvNcuF7O3+4jdQyImIpC3fD+5m4bEp4hF22KcYGfdfvb7g==" saltValue="BkT+5nmDDjPEJeFNGNCsP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2"/>
  <sheetViews>
    <sheetView workbookViewId="0">
      <selection activeCell="A11" sqref="A11"/>
    </sheetView>
  </sheetViews>
  <sheetFormatPr defaultRowHeight="15" x14ac:dyDescent="0.2"/>
  <cols>
    <col min="1" max="1" width="11.296875" customWidth="1"/>
    <col min="2" max="2" width="14.09765625" customWidth="1"/>
    <col min="3" max="3" width="9.69921875" customWidth="1"/>
    <col min="4" max="4" width="6.296875" customWidth="1"/>
    <col min="5" max="10" width="5.796875" customWidth="1"/>
  </cols>
  <sheetData>
    <row r="1" spans="1:12" x14ac:dyDescent="0.2">
      <c r="A1" s="28" t="s">
        <v>34</v>
      </c>
      <c r="B1" s="29"/>
      <c r="C1" s="29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">
      <c r="A2" s="28" t="s">
        <v>35</v>
      </c>
      <c r="B2" s="29"/>
      <c r="C2" s="29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">
      <c r="A3" s="28" t="s">
        <v>36</v>
      </c>
      <c r="B3" s="29" t="s">
        <v>37</v>
      </c>
      <c r="C3" s="29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">
      <c r="A4" s="31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2">
      <c r="A7" s="96"/>
      <c r="B7" s="96"/>
      <c r="C7" s="96"/>
      <c r="D7" s="96"/>
      <c r="E7" s="202" t="s">
        <v>67</v>
      </c>
      <c r="F7" s="202"/>
      <c r="G7" s="97"/>
      <c r="H7" s="202" t="s">
        <v>68</v>
      </c>
      <c r="I7" s="202"/>
      <c r="J7" s="97"/>
      <c r="K7" s="27"/>
      <c r="L7" s="27"/>
    </row>
    <row r="8" spans="1:12" ht="15.75" x14ac:dyDescent="0.25">
      <c r="A8" s="98" t="s">
        <v>69</v>
      </c>
      <c r="B8" s="98" t="s">
        <v>70</v>
      </c>
      <c r="C8" s="98" t="s">
        <v>71</v>
      </c>
      <c r="D8" s="97" t="s">
        <v>72</v>
      </c>
      <c r="E8" s="97" t="s">
        <v>73</v>
      </c>
      <c r="F8" s="97" t="s">
        <v>74</v>
      </c>
      <c r="G8" s="97" t="s">
        <v>75</v>
      </c>
      <c r="H8" s="97" t="s">
        <v>73</v>
      </c>
      <c r="I8" s="97" t="s">
        <v>74</v>
      </c>
      <c r="J8" s="97" t="s">
        <v>75</v>
      </c>
      <c r="K8" s="35"/>
      <c r="L8" s="27"/>
    </row>
    <row r="9" spans="1:12" x14ac:dyDescent="0.2">
      <c r="A9" s="96" t="s">
        <v>76</v>
      </c>
      <c r="B9" s="96" t="s">
        <v>77</v>
      </c>
      <c r="C9" s="96" t="s">
        <v>78</v>
      </c>
      <c r="D9" s="99">
        <v>4</v>
      </c>
      <c r="E9" s="99">
        <v>3200</v>
      </c>
      <c r="F9" s="99">
        <v>2400</v>
      </c>
      <c r="G9" s="99">
        <v>600</v>
      </c>
      <c r="H9" s="99">
        <v>3200</v>
      </c>
      <c r="I9" s="99">
        <v>2400</v>
      </c>
      <c r="J9" s="99">
        <v>600</v>
      </c>
      <c r="K9" s="36"/>
      <c r="L9" s="27"/>
    </row>
    <row r="10" spans="1:12" x14ac:dyDescent="0.2">
      <c r="A10" s="96" t="s">
        <v>76</v>
      </c>
      <c r="B10" s="96" t="s">
        <v>79</v>
      </c>
      <c r="C10" s="96" t="s">
        <v>78</v>
      </c>
      <c r="D10" s="99">
        <v>4</v>
      </c>
      <c r="E10" s="99">
        <v>3800</v>
      </c>
      <c r="F10" s="99">
        <v>2650</v>
      </c>
      <c r="G10" s="99">
        <v>800</v>
      </c>
      <c r="H10" s="99">
        <v>3800</v>
      </c>
      <c r="I10" s="99">
        <v>2650</v>
      </c>
      <c r="J10" s="99">
        <v>800</v>
      </c>
      <c r="K10" s="36"/>
      <c r="L10" s="27"/>
    </row>
    <row r="11" spans="1:12" x14ac:dyDescent="0.2">
      <c r="A11" s="96" t="s">
        <v>76</v>
      </c>
      <c r="B11" s="96" t="s">
        <v>80</v>
      </c>
      <c r="C11" s="96" t="s">
        <v>78</v>
      </c>
      <c r="D11" s="99">
        <v>4</v>
      </c>
      <c r="E11" s="99">
        <v>3900</v>
      </c>
      <c r="F11" s="99">
        <v>3900</v>
      </c>
      <c r="G11" s="99">
        <v>800</v>
      </c>
      <c r="H11" s="99">
        <v>3900</v>
      </c>
      <c r="I11" s="99">
        <v>3900</v>
      </c>
      <c r="J11" s="99">
        <v>800</v>
      </c>
      <c r="K11" s="36"/>
      <c r="L11" s="27"/>
    </row>
    <row r="12" spans="1:12" x14ac:dyDescent="0.2">
      <c r="A12" s="96" t="s">
        <v>76</v>
      </c>
      <c r="B12" s="96" t="s">
        <v>81</v>
      </c>
      <c r="C12" s="96" t="s">
        <v>78</v>
      </c>
      <c r="D12" s="99">
        <v>3</v>
      </c>
      <c r="E12" s="99">
        <v>1500</v>
      </c>
      <c r="F12" s="99">
        <v>1200</v>
      </c>
      <c r="G12" s="99"/>
      <c r="H12" s="99">
        <v>1500</v>
      </c>
      <c r="I12" s="99">
        <v>1200</v>
      </c>
      <c r="J12" s="99"/>
      <c r="K12" s="36"/>
      <c r="L12" s="27"/>
    </row>
    <row r="13" spans="1:12" x14ac:dyDescent="0.2">
      <c r="A13" s="96" t="s">
        <v>76</v>
      </c>
      <c r="B13" s="96" t="s">
        <v>82</v>
      </c>
      <c r="C13" s="96" t="s">
        <v>78</v>
      </c>
      <c r="D13" s="99">
        <v>3</v>
      </c>
      <c r="E13" s="99">
        <v>800</v>
      </c>
      <c r="F13" s="99">
        <v>600</v>
      </c>
      <c r="G13" s="99"/>
      <c r="H13" s="99">
        <v>800</v>
      </c>
      <c r="I13" s="99">
        <v>600</v>
      </c>
      <c r="J13" s="99"/>
      <c r="K13" s="36"/>
      <c r="L13" s="27"/>
    </row>
    <row r="14" spans="1:12" x14ac:dyDescent="0.2">
      <c r="A14" s="96" t="s">
        <v>76</v>
      </c>
      <c r="B14" s="96" t="s">
        <v>83</v>
      </c>
      <c r="C14" s="96" t="s">
        <v>78</v>
      </c>
      <c r="D14" s="99">
        <v>3</v>
      </c>
      <c r="E14" s="99">
        <v>700</v>
      </c>
      <c r="F14" s="99">
        <v>500</v>
      </c>
      <c r="G14" s="99"/>
      <c r="H14" s="99">
        <v>700</v>
      </c>
      <c r="I14" s="99">
        <v>500</v>
      </c>
      <c r="J14" s="99"/>
      <c r="K14" s="36"/>
      <c r="L14" s="27"/>
    </row>
    <row r="15" spans="1:12" x14ac:dyDescent="0.2">
      <c r="A15" s="100"/>
      <c r="B15" s="100"/>
      <c r="C15" s="100"/>
      <c r="D15" s="100"/>
      <c r="E15" s="101"/>
      <c r="F15" s="101"/>
      <c r="G15" s="101"/>
      <c r="H15" s="101"/>
      <c r="I15" s="101"/>
      <c r="J15" s="101"/>
      <c r="K15" s="36"/>
      <c r="L15" s="27"/>
    </row>
    <row r="16" spans="1:12" x14ac:dyDescent="0.2">
      <c r="A16" s="102" t="s">
        <v>84</v>
      </c>
      <c r="B16" s="102" t="s">
        <v>85</v>
      </c>
      <c r="C16" s="102" t="s">
        <v>78</v>
      </c>
      <c r="D16" s="103">
        <v>3</v>
      </c>
      <c r="E16" s="103">
        <v>700</v>
      </c>
      <c r="F16" s="103">
        <v>500</v>
      </c>
      <c r="G16" s="103"/>
      <c r="H16" s="103">
        <v>700</v>
      </c>
      <c r="I16" s="103">
        <v>500</v>
      </c>
      <c r="J16" s="103"/>
      <c r="K16" s="38"/>
      <c r="L16" s="27"/>
    </row>
    <row r="17" spans="1:12" x14ac:dyDescent="0.2">
      <c r="A17" s="102" t="s">
        <v>84</v>
      </c>
      <c r="B17" s="102" t="s">
        <v>86</v>
      </c>
      <c r="C17" s="102" t="s">
        <v>78</v>
      </c>
      <c r="D17" s="103">
        <v>3</v>
      </c>
      <c r="E17" s="103">
        <v>700</v>
      </c>
      <c r="F17" s="103">
        <v>500</v>
      </c>
      <c r="G17" s="103"/>
      <c r="H17" s="103">
        <v>700</v>
      </c>
      <c r="I17" s="103">
        <v>500</v>
      </c>
      <c r="J17" s="103"/>
      <c r="K17" s="39"/>
      <c r="L17" s="27"/>
    </row>
    <row r="18" spans="1:12" x14ac:dyDescent="0.2">
      <c r="A18" s="102" t="s">
        <v>84</v>
      </c>
      <c r="B18" s="102" t="s">
        <v>87</v>
      </c>
      <c r="C18" s="102" t="s">
        <v>78</v>
      </c>
      <c r="D18" s="103">
        <v>2</v>
      </c>
      <c r="E18" s="103">
        <v>700</v>
      </c>
      <c r="F18" s="103">
        <v>500</v>
      </c>
      <c r="G18" s="103"/>
      <c r="H18" s="103">
        <v>700</v>
      </c>
      <c r="I18" s="103">
        <v>500</v>
      </c>
      <c r="J18" s="103"/>
      <c r="K18" s="39"/>
      <c r="L18" s="27"/>
    </row>
    <row r="19" spans="1:12" x14ac:dyDescent="0.2">
      <c r="A19" s="102" t="s">
        <v>84</v>
      </c>
      <c r="B19" s="102" t="s">
        <v>79</v>
      </c>
      <c r="C19" s="102" t="s">
        <v>78</v>
      </c>
      <c r="D19" s="103">
        <v>3</v>
      </c>
      <c r="E19" s="103">
        <v>1000</v>
      </c>
      <c r="F19" s="103">
        <v>700</v>
      </c>
      <c r="G19" s="103"/>
      <c r="H19" s="103">
        <v>1000</v>
      </c>
      <c r="I19" s="103">
        <v>700</v>
      </c>
      <c r="J19" s="103"/>
      <c r="K19" s="39"/>
      <c r="L19" s="27"/>
    </row>
    <row r="20" spans="1:12" x14ac:dyDescent="0.2">
      <c r="A20" s="102" t="s">
        <v>84</v>
      </c>
      <c r="B20" s="102" t="s">
        <v>80</v>
      </c>
      <c r="C20" s="102" t="s">
        <v>78</v>
      </c>
      <c r="D20" s="103">
        <v>3</v>
      </c>
      <c r="E20" s="103">
        <v>2000</v>
      </c>
      <c r="F20" s="103">
        <v>2000</v>
      </c>
      <c r="G20" s="103"/>
      <c r="H20" s="103">
        <v>2000</v>
      </c>
      <c r="I20" s="103">
        <v>2000</v>
      </c>
      <c r="J20" s="103"/>
      <c r="K20" s="39"/>
      <c r="L20" s="27"/>
    </row>
    <row r="21" spans="1:12" x14ac:dyDescent="0.2">
      <c r="A21" s="102" t="s">
        <v>88</v>
      </c>
      <c r="B21" s="102" t="s">
        <v>89</v>
      </c>
      <c r="C21" s="102" t="s">
        <v>90</v>
      </c>
      <c r="D21" s="103">
        <v>2</v>
      </c>
      <c r="E21" s="103">
        <v>500</v>
      </c>
      <c r="F21" s="103">
        <v>500</v>
      </c>
      <c r="G21" s="103"/>
      <c r="H21" s="103">
        <v>500</v>
      </c>
      <c r="I21" s="103">
        <v>500</v>
      </c>
      <c r="J21" s="103"/>
      <c r="K21" s="39"/>
      <c r="L21" s="27"/>
    </row>
    <row r="22" spans="1:12" x14ac:dyDescent="0.2">
      <c r="A22" s="102" t="s">
        <v>88</v>
      </c>
      <c r="B22" s="102" t="s">
        <v>91</v>
      </c>
      <c r="C22" s="102" t="s">
        <v>90</v>
      </c>
      <c r="D22" s="103">
        <v>3</v>
      </c>
      <c r="E22" s="103">
        <v>500</v>
      </c>
      <c r="F22" s="103">
        <v>500</v>
      </c>
      <c r="G22" s="103"/>
      <c r="H22" s="103">
        <v>500</v>
      </c>
      <c r="I22" s="103">
        <v>500</v>
      </c>
      <c r="J22" s="103"/>
      <c r="K22" s="39"/>
      <c r="L22" s="92"/>
    </row>
    <row r="23" spans="1:12" x14ac:dyDescent="0.2">
      <c r="A23" s="102"/>
      <c r="B23" s="102"/>
      <c r="C23" s="102"/>
      <c r="D23" s="103"/>
      <c r="E23" s="103"/>
      <c r="F23" s="103"/>
      <c r="G23" s="103"/>
      <c r="H23" s="103"/>
      <c r="I23" s="103"/>
      <c r="J23" s="103"/>
      <c r="K23" s="39"/>
      <c r="L23" s="92"/>
    </row>
    <row r="24" spans="1:12" x14ac:dyDescent="0.2">
      <c r="A24" s="102" t="s">
        <v>92</v>
      </c>
      <c r="B24" s="102" t="s">
        <v>93</v>
      </c>
      <c r="C24" s="102" t="s">
        <v>94</v>
      </c>
      <c r="D24" s="103">
        <v>3</v>
      </c>
      <c r="E24" s="103">
        <v>550</v>
      </c>
      <c r="F24" s="103">
        <v>410</v>
      </c>
      <c r="G24" s="103"/>
      <c r="H24" s="103">
        <v>550</v>
      </c>
      <c r="I24" s="103">
        <v>410</v>
      </c>
      <c r="J24" s="103"/>
      <c r="K24" s="93"/>
      <c r="L24" s="92"/>
    </row>
    <row r="25" spans="1:12" x14ac:dyDescent="0.2">
      <c r="A25" s="102" t="s">
        <v>92</v>
      </c>
      <c r="B25" s="102" t="s">
        <v>95</v>
      </c>
      <c r="C25" s="102" t="s">
        <v>78</v>
      </c>
      <c r="D25" s="103">
        <v>3</v>
      </c>
      <c r="E25" s="103">
        <v>1000</v>
      </c>
      <c r="F25" s="103">
        <v>800</v>
      </c>
      <c r="G25" s="103"/>
      <c r="H25" s="103">
        <v>1000</v>
      </c>
      <c r="I25" s="103">
        <v>800</v>
      </c>
      <c r="J25" s="103"/>
      <c r="K25" s="40"/>
      <c r="L25" s="92"/>
    </row>
    <row r="26" spans="1:12" x14ac:dyDescent="0.2">
      <c r="A26" s="102" t="s">
        <v>92</v>
      </c>
      <c r="B26" s="102" t="s">
        <v>96</v>
      </c>
      <c r="C26" s="102" t="s">
        <v>78</v>
      </c>
      <c r="D26" s="103">
        <v>3</v>
      </c>
      <c r="E26" s="103">
        <v>1100</v>
      </c>
      <c r="F26" s="103">
        <v>800</v>
      </c>
      <c r="G26" s="103"/>
      <c r="H26" s="103">
        <v>1100</v>
      </c>
      <c r="I26" s="103">
        <v>800</v>
      </c>
      <c r="J26" s="103"/>
      <c r="K26" s="40"/>
      <c r="L26" s="92"/>
    </row>
    <row r="27" spans="1:12" x14ac:dyDescent="0.2">
      <c r="A27" s="102" t="s">
        <v>97</v>
      </c>
      <c r="B27" s="102" t="s">
        <v>98</v>
      </c>
      <c r="C27" s="102" t="s">
        <v>94</v>
      </c>
      <c r="D27" s="103">
        <v>3</v>
      </c>
      <c r="E27" s="103">
        <v>465</v>
      </c>
      <c r="F27" s="103">
        <v>350</v>
      </c>
      <c r="G27" s="103"/>
      <c r="H27" s="103">
        <v>465</v>
      </c>
      <c r="I27" s="103">
        <v>350</v>
      </c>
      <c r="J27" s="103"/>
      <c r="K27" s="40"/>
      <c r="L27" s="27"/>
    </row>
    <row r="28" spans="1:12" x14ac:dyDescent="0.2">
      <c r="A28" s="102" t="s">
        <v>97</v>
      </c>
      <c r="B28" s="102" t="s">
        <v>99</v>
      </c>
      <c r="C28" s="102" t="s">
        <v>78</v>
      </c>
      <c r="D28" s="103">
        <v>3</v>
      </c>
      <c r="E28" s="103">
        <v>800</v>
      </c>
      <c r="F28" s="103">
        <v>550</v>
      </c>
      <c r="G28" s="103"/>
      <c r="H28" s="103">
        <v>800</v>
      </c>
      <c r="I28" s="103">
        <v>550</v>
      </c>
      <c r="J28" s="103"/>
      <c r="K28" s="38"/>
      <c r="L28" s="27"/>
    </row>
    <row r="29" spans="1:12" x14ac:dyDescent="0.2">
      <c r="A29" s="104" t="s">
        <v>97</v>
      </c>
      <c r="B29" s="104" t="s">
        <v>100</v>
      </c>
      <c r="C29" s="104" t="s">
        <v>78</v>
      </c>
      <c r="D29" s="105">
        <v>3</v>
      </c>
      <c r="E29" s="105">
        <v>900</v>
      </c>
      <c r="F29" s="105">
        <v>650</v>
      </c>
      <c r="G29" s="105"/>
      <c r="H29" s="105">
        <v>900</v>
      </c>
      <c r="I29" s="105">
        <v>650</v>
      </c>
      <c r="J29" s="105"/>
      <c r="K29" s="38"/>
      <c r="L29" s="27"/>
    </row>
    <row r="30" spans="1:12" x14ac:dyDescent="0.2">
      <c r="A30" s="104" t="s">
        <v>97</v>
      </c>
      <c r="B30" s="104" t="s">
        <v>101</v>
      </c>
      <c r="C30" s="104" t="s">
        <v>78</v>
      </c>
      <c r="D30" s="105">
        <v>3</v>
      </c>
      <c r="E30" s="105">
        <v>600</v>
      </c>
      <c r="F30" s="105">
        <v>400</v>
      </c>
      <c r="G30" s="105"/>
      <c r="H30" s="105">
        <v>600</v>
      </c>
      <c r="I30" s="105">
        <v>400</v>
      </c>
      <c r="J30" s="105"/>
      <c r="K30" s="38"/>
      <c r="L30" s="27"/>
    </row>
    <row r="31" spans="1:12" x14ac:dyDescent="0.2">
      <c r="A31" s="104"/>
      <c r="B31" s="104"/>
      <c r="C31" s="104"/>
      <c r="D31" s="105"/>
      <c r="E31" s="105"/>
      <c r="F31" s="105"/>
      <c r="G31" s="105"/>
      <c r="H31" s="105"/>
      <c r="I31" s="105"/>
      <c r="J31" s="105"/>
      <c r="K31" s="38"/>
      <c r="L31" s="27"/>
    </row>
    <row r="32" spans="1:12" x14ac:dyDescent="0.2">
      <c r="A32" s="102" t="s">
        <v>102</v>
      </c>
      <c r="B32" s="102" t="s">
        <v>103</v>
      </c>
      <c r="C32" s="102" t="s">
        <v>94</v>
      </c>
      <c r="D32" s="103">
        <v>3</v>
      </c>
      <c r="E32" s="103">
        <v>400</v>
      </c>
      <c r="F32" s="103">
        <v>300</v>
      </c>
      <c r="G32" s="103"/>
      <c r="H32" s="103">
        <v>400</v>
      </c>
      <c r="I32" s="103">
        <v>300</v>
      </c>
      <c r="J32" s="103"/>
      <c r="K32" s="40"/>
      <c r="L32" s="27"/>
    </row>
    <row r="33" spans="1:12" x14ac:dyDescent="0.2">
      <c r="A33" s="104" t="s">
        <v>97</v>
      </c>
      <c r="B33" s="104" t="s">
        <v>104</v>
      </c>
      <c r="C33" s="104" t="s">
        <v>78</v>
      </c>
      <c r="D33" s="105">
        <v>3</v>
      </c>
      <c r="E33" s="105">
        <v>600</v>
      </c>
      <c r="F33" s="105">
        <v>500</v>
      </c>
      <c r="G33" s="105"/>
      <c r="H33" s="105">
        <v>600</v>
      </c>
      <c r="I33" s="105">
        <v>500</v>
      </c>
      <c r="J33" s="105"/>
      <c r="K33" s="39"/>
      <c r="L33" s="27"/>
    </row>
    <row r="34" spans="1:12" x14ac:dyDescent="0.2">
      <c r="A34" s="104" t="s">
        <v>97</v>
      </c>
      <c r="B34" s="104" t="s">
        <v>105</v>
      </c>
      <c r="C34" s="104" t="s">
        <v>94</v>
      </c>
      <c r="D34" s="105">
        <v>3</v>
      </c>
      <c r="E34" s="105">
        <v>400</v>
      </c>
      <c r="F34" s="105">
        <v>300</v>
      </c>
      <c r="G34" s="105"/>
      <c r="H34" s="105">
        <v>400</v>
      </c>
      <c r="I34" s="105">
        <v>300</v>
      </c>
      <c r="J34" s="105"/>
      <c r="K34" s="40"/>
      <c r="L34" s="27"/>
    </row>
    <row r="35" spans="1:12" x14ac:dyDescent="0.2">
      <c r="A35" s="104" t="s">
        <v>97</v>
      </c>
      <c r="B35" s="104" t="s">
        <v>106</v>
      </c>
      <c r="C35" s="104" t="s">
        <v>78</v>
      </c>
      <c r="D35" s="105">
        <v>3</v>
      </c>
      <c r="E35" s="105">
        <v>600</v>
      </c>
      <c r="F35" s="105">
        <v>500</v>
      </c>
      <c r="G35" s="105"/>
      <c r="H35" s="105">
        <v>600</v>
      </c>
      <c r="I35" s="105">
        <v>500</v>
      </c>
      <c r="J35" s="105"/>
      <c r="K35" s="38"/>
      <c r="L35" s="27"/>
    </row>
    <row r="36" spans="1:12" x14ac:dyDescent="0.2">
      <c r="A36" s="104" t="s">
        <v>97</v>
      </c>
      <c r="B36" s="104" t="s">
        <v>107</v>
      </c>
      <c r="C36" s="104" t="s">
        <v>90</v>
      </c>
      <c r="D36" s="105">
        <v>2</v>
      </c>
      <c r="E36" s="105">
        <v>450</v>
      </c>
      <c r="F36" s="105">
        <v>450</v>
      </c>
      <c r="G36" s="105"/>
      <c r="H36" s="105">
        <v>450</v>
      </c>
      <c r="I36" s="105">
        <v>450</v>
      </c>
      <c r="J36" s="105"/>
      <c r="K36" s="38"/>
      <c r="L36" s="27"/>
    </row>
    <row r="37" spans="1:12" x14ac:dyDescent="0.2">
      <c r="A37" s="104" t="s">
        <v>108</v>
      </c>
      <c r="B37" s="104" t="s">
        <v>109</v>
      </c>
      <c r="C37" s="104" t="s">
        <v>94</v>
      </c>
      <c r="D37" s="106">
        <v>2</v>
      </c>
      <c r="E37" s="105">
        <v>300</v>
      </c>
      <c r="F37" s="105">
        <v>300</v>
      </c>
      <c r="G37" s="105"/>
      <c r="H37" s="105">
        <v>300</v>
      </c>
      <c r="I37" s="105">
        <v>300</v>
      </c>
      <c r="J37" s="105"/>
      <c r="K37" s="38"/>
      <c r="L37" s="27"/>
    </row>
    <row r="38" spans="1:12" x14ac:dyDescent="0.2">
      <c r="A38" s="104" t="s">
        <v>108</v>
      </c>
      <c r="B38" s="104" t="s">
        <v>110</v>
      </c>
      <c r="C38" s="104" t="s">
        <v>90</v>
      </c>
      <c r="D38" s="105">
        <v>3</v>
      </c>
      <c r="E38" s="105">
        <v>450</v>
      </c>
      <c r="F38" s="105">
        <v>350</v>
      </c>
      <c r="G38" s="105"/>
      <c r="H38" s="105">
        <v>450</v>
      </c>
      <c r="I38" s="105">
        <v>350</v>
      </c>
      <c r="J38" s="105"/>
      <c r="K38" s="38"/>
      <c r="L38" s="27"/>
    </row>
    <row r="39" spans="1:12" x14ac:dyDescent="0.2">
      <c r="A39" s="104"/>
      <c r="B39" s="104"/>
      <c r="C39" s="104"/>
      <c r="D39" s="105"/>
      <c r="E39" s="105"/>
      <c r="F39" s="105"/>
      <c r="G39" s="105"/>
      <c r="H39" s="105"/>
      <c r="I39" s="105"/>
      <c r="J39" s="105"/>
      <c r="K39" s="38"/>
      <c r="L39" s="27"/>
    </row>
    <row r="40" spans="1:12" x14ac:dyDescent="0.2">
      <c r="A40" s="104" t="s">
        <v>130</v>
      </c>
      <c r="B40" s="96"/>
      <c r="C40" s="96"/>
      <c r="D40" s="96"/>
      <c r="E40" s="96"/>
      <c r="F40" s="96"/>
      <c r="G40" s="96"/>
      <c r="H40" s="96"/>
      <c r="I40" s="96"/>
      <c r="J40" s="96"/>
      <c r="K40" s="41"/>
      <c r="L40" s="27"/>
    </row>
    <row r="41" spans="1:12" x14ac:dyDescent="0.2">
      <c r="A41" s="104" t="s">
        <v>132</v>
      </c>
      <c r="B41" s="96"/>
      <c r="C41" s="96"/>
      <c r="D41" s="96"/>
      <c r="E41" s="96"/>
      <c r="F41" s="96"/>
      <c r="G41" s="96"/>
      <c r="H41" s="96"/>
      <c r="I41" s="96"/>
      <c r="J41" s="96"/>
      <c r="K41" s="41"/>
      <c r="L41" s="27"/>
    </row>
    <row r="42" spans="1:12" x14ac:dyDescent="0.2">
      <c r="A42" s="107" t="s">
        <v>131</v>
      </c>
      <c r="B42" s="107"/>
      <c r="C42" s="107"/>
      <c r="D42" s="107"/>
      <c r="E42" s="96"/>
      <c r="F42" s="96"/>
      <c r="G42" s="107"/>
      <c r="H42" s="96"/>
      <c r="I42" s="96"/>
      <c r="J42" s="96"/>
      <c r="K42" s="42"/>
      <c r="L42" s="27"/>
    </row>
    <row r="43" spans="1:12" x14ac:dyDescent="0.2">
      <c r="A43" s="107"/>
      <c r="B43" s="107"/>
      <c r="C43" s="107"/>
      <c r="D43" s="107"/>
      <c r="E43" s="96"/>
      <c r="F43" s="96"/>
      <c r="G43" s="96"/>
      <c r="H43" s="96"/>
      <c r="I43" s="96"/>
      <c r="J43" s="96"/>
      <c r="K43" s="37"/>
      <c r="L43" s="27"/>
    </row>
    <row r="44" spans="1:12" x14ac:dyDescent="0.2">
      <c r="A44" s="107"/>
      <c r="B44" s="107"/>
      <c r="C44" s="107"/>
      <c r="D44" s="107"/>
      <c r="E44" s="203" t="s">
        <v>67</v>
      </c>
      <c r="F44" s="203"/>
      <c r="G44" s="101"/>
      <c r="H44" s="203" t="s">
        <v>68</v>
      </c>
      <c r="I44" s="203"/>
      <c r="J44" s="101"/>
      <c r="K44" s="37"/>
      <c r="L44" s="27"/>
    </row>
    <row r="45" spans="1:12" x14ac:dyDescent="0.2">
      <c r="A45" s="96"/>
      <c r="B45" s="96"/>
      <c r="C45" s="96"/>
      <c r="D45" s="100" t="s">
        <v>72</v>
      </c>
      <c r="E45" s="101" t="s">
        <v>73</v>
      </c>
      <c r="F45" s="101" t="s">
        <v>73</v>
      </c>
      <c r="G45" s="101"/>
      <c r="H45" s="101" t="s">
        <v>73</v>
      </c>
      <c r="I45" s="101" t="s">
        <v>73</v>
      </c>
      <c r="J45" s="101"/>
      <c r="K45" s="37"/>
      <c r="L45" s="27"/>
    </row>
    <row r="46" spans="1:12" x14ac:dyDescent="0.2">
      <c r="A46" s="96" t="s">
        <v>111</v>
      </c>
      <c r="B46" s="96" t="s">
        <v>112</v>
      </c>
      <c r="C46" s="96" t="s">
        <v>113</v>
      </c>
      <c r="D46" s="99">
        <v>2</v>
      </c>
      <c r="E46" s="99">
        <v>300</v>
      </c>
      <c r="F46" s="99">
        <v>300</v>
      </c>
      <c r="G46" s="99"/>
      <c r="H46" s="99">
        <v>320</v>
      </c>
      <c r="I46" s="99">
        <v>320</v>
      </c>
      <c r="J46" s="99"/>
      <c r="K46" s="37"/>
      <c r="L46" s="27"/>
    </row>
    <row r="47" spans="1:12" x14ac:dyDescent="0.2">
      <c r="A47" s="96" t="s">
        <v>111</v>
      </c>
      <c r="B47" s="96" t="s">
        <v>114</v>
      </c>
      <c r="C47" s="96" t="s">
        <v>94</v>
      </c>
      <c r="D47" s="99">
        <v>2</v>
      </c>
      <c r="E47" s="99">
        <v>270</v>
      </c>
      <c r="F47" s="99">
        <v>270</v>
      </c>
      <c r="G47" s="99"/>
      <c r="H47" s="99">
        <v>300</v>
      </c>
      <c r="I47" s="99">
        <v>300</v>
      </c>
      <c r="J47" s="99"/>
      <c r="K47" s="37"/>
      <c r="L47" s="27"/>
    </row>
    <row r="48" spans="1:12" x14ac:dyDescent="0.2">
      <c r="A48" s="96" t="s">
        <v>111</v>
      </c>
      <c r="B48" s="96" t="s">
        <v>115</v>
      </c>
      <c r="C48" s="96" t="s">
        <v>116</v>
      </c>
      <c r="D48" s="99">
        <v>2</v>
      </c>
      <c r="E48" s="99">
        <v>110</v>
      </c>
      <c r="F48" s="99">
        <v>110</v>
      </c>
      <c r="G48" s="99"/>
      <c r="H48" s="99">
        <v>120</v>
      </c>
      <c r="I48" s="99">
        <v>120</v>
      </c>
      <c r="J48" s="99"/>
      <c r="K48" s="37"/>
      <c r="L48" s="27"/>
    </row>
    <row r="49" spans="1:12" x14ac:dyDescent="0.2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37"/>
      <c r="L49" s="27"/>
    </row>
    <row r="50" spans="1:12" x14ac:dyDescent="0.2">
      <c r="A50" s="107" t="s">
        <v>134</v>
      </c>
      <c r="B50" s="107"/>
      <c r="C50" s="107"/>
      <c r="D50" s="107"/>
      <c r="E50" s="96"/>
      <c r="F50" s="96"/>
      <c r="G50" s="107"/>
      <c r="H50" s="96"/>
      <c r="I50" s="96"/>
      <c r="J50" s="96"/>
      <c r="K50" s="37"/>
      <c r="L50" s="27"/>
    </row>
    <row r="51" spans="1:12" x14ac:dyDescent="0.2">
      <c r="A51" s="107" t="s">
        <v>133</v>
      </c>
      <c r="B51" s="107"/>
      <c r="C51" s="107"/>
      <c r="D51" s="107"/>
      <c r="E51" s="107"/>
      <c r="F51" s="107"/>
      <c r="G51" s="107"/>
      <c r="H51" s="107"/>
      <c r="I51" s="107"/>
      <c r="J51" s="107"/>
      <c r="K51" s="42"/>
      <c r="L51" s="27"/>
    </row>
    <row r="52" spans="1:12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27"/>
    </row>
    <row r="53" spans="1:12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27"/>
    </row>
    <row r="54" spans="1:12" x14ac:dyDescent="0.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27"/>
    </row>
    <row r="55" spans="1:12" x14ac:dyDescent="0.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27"/>
    </row>
    <row r="56" spans="1:12" x14ac:dyDescent="0.2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27"/>
    </row>
    <row r="57" spans="1:12" x14ac:dyDescent="0.2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x14ac:dyDescent="0.2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x14ac:dyDescent="0.2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1:12" x14ac:dyDescent="0.2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1:12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  <row r="63" spans="1:12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2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1:12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0" spans="1:12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</row>
    <row r="71" spans="1:12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1:12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1:12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1:12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1:12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1:12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1:12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pans="1:12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pans="1:12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1:12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1:12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1:12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pans="1:12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1:12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1:12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  <row r="104" spans="1:12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</row>
    <row r="105" spans="1:12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</row>
    <row r="106" spans="1:12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2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1:12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</row>
    <row r="109" spans="1:12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</row>
    <row r="110" spans="1:12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</row>
    <row r="111" spans="1:12" x14ac:dyDescent="0.2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1:12" x14ac:dyDescent="0.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x14ac:dyDescent="0.2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1:12" x14ac:dyDescent="0.2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</row>
    <row r="115" spans="1:12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1:12" x14ac:dyDescent="0.2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1:12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</row>
    <row r="118" spans="1:12" x14ac:dyDescent="0.2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</row>
    <row r="119" spans="1:12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1:12" x14ac:dyDescent="0.2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1:12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1:12" x14ac:dyDescent="0.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1:12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1:12" x14ac:dyDescent="0.2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1:12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</row>
    <row r="126" spans="1:12" x14ac:dyDescent="0.2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</row>
    <row r="127" spans="1:12" x14ac:dyDescent="0.2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1:12" x14ac:dyDescent="0.2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</row>
    <row r="129" spans="1:12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</row>
    <row r="130" spans="1:12" x14ac:dyDescent="0.2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</row>
    <row r="131" spans="1:12" x14ac:dyDescent="0.2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1:12" x14ac:dyDescent="0.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</row>
    <row r="133" spans="1:12" x14ac:dyDescent="0.2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</row>
    <row r="134" spans="1:12" x14ac:dyDescent="0.2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</row>
    <row r="135" spans="1:12" x14ac:dyDescent="0.2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1:12" x14ac:dyDescent="0.2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1:12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1:12" x14ac:dyDescent="0.2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1:12" x14ac:dyDescent="0.2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1:12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</row>
    <row r="141" spans="1:12" x14ac:dyDescent="0.2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</row>
    <row r="142" spans="1:12" x14ac:dyDescent="0.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</row>
    <row r="143" spans="1:12" x14ac:dyDescent="0.2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</row>
    <row r="144" spans="1:12" x14ac:dyDescent="0.2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</row>
    <row r="145" spans="1:12" x14ac:dyDescent="0.2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</row>
    <row r="146" spans="1:12" x14ac:dyDescent="0.2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</row>
    <row r="147" spans="1:12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</row>
    <row r="148" spans="1:12" x14ac:dyDescent="0.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</row>
    <row r="149" spans="1:12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1:12" x14ac:dyDescent="0.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</row>
    <row r="151" spans="1:12" x14ac:dyDescent="0.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</row>
    <row r="152" spans="1:12" x14ac:dyDescent="0.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</row>
    <row r="153" spans="1:12" x14ac:dyDescent="0.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</row>
    <row r="154" spans="1:12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</row>
    <row r="155" spans="1:12" x14ac:dyDescent="0.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12" x14ac:dyDescent="0.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</row>
    <row r="157" spans="1:12" x14ac:dyDescent="0.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</row>
    <row r="158" spans="1:12" x14ac:dyDescent="0.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</row>
    <row r="159" spans="1:12" x14ac:dyDescent="0.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</row>
    <row r="160" spans="1:12" x14ac:dyDescent="0.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</row>
    <row r="161" spans="1:12" x14ac:dyDescent="0.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</row>
    <row r="162" spans="1:12" x14ac:dyDescent="0.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</row>
    <row r="163" spans="1:12" x14ac:dyDescent="0.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</row>
    <row r="164" spans="1:12" x14ac:dyDescent="0.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</row>
    <row r="165" spans="1:12" x14ac:dyDescent="0.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</row>
    <row r="166" spans="1:12" x14ac:dyDescent="0.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</row>
    <row r="167" spans="1:12" x14ac:dyDescent="0.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</row>
    <row r="168" spans="1:12" x14ac:dyDescent="0.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</row>
    <row r="169" spans="1:12" x14ac:dyDescent="0.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</row>
    <row r="170" spans="1:12" x14ac:dyDescent="0.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</row>
    <row r="171" spans="1:12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</row>
    <row r="172" spans="1:12" x14ac:dyDescent="0.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</row>
  </sheetData>
  <sheetProtection algorithmName="SHA-512" hashValue="deTD8WXuLd2X/4tdSIkZPqUAThffCufTxhw+01WlitkLnoPazy6RqEqB2srbSf7LNTps2PeITZ2Kgifzl2T62A==" saltValue="SyVQV7KtKjAgX1G63xRP+g==" spinCount="100000" sheet="1" objects="1" scenarios="1"/>
  <mergeCells count="4">
    <mergeCell ref="E7:F7"/>
    <mergeCell ref="H7:I7"/>
    <mergeCell ref="E44:F44"/>
    <mergeCell ref="H44:I4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3</vt:i4>
      </vt:variant>
    </vt:vector>
  </HeadingPairs>
  <TitlesOfParts>
    <vt:vector size="6" baseType="lpstr">
      <vt:lpstr>Domarkvitto</vt:lpstr>
      <vt:lpstr>Information</vt:lpstr>
      <vt:lpstr>Arvoden</vt:lpstr>
      <vt:lpstr>Arvoden!Utskriftsområde</vt:lpstr>
      <vt:lpstr>Domarkvitto!Utskriftsområde</vt:lpstr>
      <vt:lpstr>Information!Utskriftsområde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</dc:creator>
  <cp:lastModifiedBy>Robert Johansson</cp:lastModifiedBy>
  <cp:lastPrinted>2015-09-14T08:10:00Z</cp:lastPrinted>
  <dcterms:created xsi:type="dcterms:W3CDTF">2015-09-03T10:50:00Z</dcterms:created>
  <dcterms:modified xsi:type="dcterms:W3CDTF">2015-10-21T06:58:35Z</dcterms:modified>
</cp:coreProperties>
</file>