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https://d.docs.live.net/672cbeb5832f96af/GIF/2024/"/>
    </mc:Choice>
  </mc:AlternateContent>
  <xr:revisionPtr revIDLastSave="6" documentId="8_{E8D12AA9-DC49-4707-B3FF-604200969AAE}" xr6:coauthVersionLast="47" xr6:coauthVersionMax="47" xr10:uidLastSave="{A8840076-AD99-4D37-A7E1-BB2C8A251158}"/>
  <bookViews>
    <workbookView xWindow="-120" yWindow="-120" windowWidth="29040" windowHeight="15840" xr2:uid="{00000000-000D-0000-FFFF-FFFF00000000}"/>
  </bookViews>
  <sheets>
    <sheet name="Beställning P11" sheetId="2" r:id="rId1"/>
  </sheets>
  <definedNames>
    <definedName name="_xlnm._FilterDatabase" localSheetId="0" hidden="1">'Beställning P11'!$A$1:$N$30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" i="2" l="1"/>
  <c r="C26" i="2"/>
  <c r="C5" i="2"/>
  <c r="C30" i="2"/>
  <c r="C29" i="2"/>
  <c r="C28" i="2"/>
  <c r="C27" i="2"/>
  <c r="C25" i="2"/>
  <c r="C22" i="2"/>
  <c r="C21" i="2"/>
  <c r="C20" i="2"/>
  <c r="C19" i="2"/>
  <c r="C17" i="2"/>
  <c r="C16" i="2"/>
  <c r="C14" i="2"/>
  <c r="C13" i="2"/>
  <c r="C12" i="2"/>
  <c r="C11" i="2"/>
  <c r="C9" i="2"/>
  <c r="C8" i="2"/>
  <c r="C4" i="2"/>
  <c r="C3" i="2"/>
  <c r="B88" i="2"/>
  <c r="B87" i="2"/>
  <c r="F86" i="2"/>
  <c r="F89" i="2" s="1"/>
  <c r="B86" i="2"/>
  <c r="B89" i="2" l="1"/>
</calcChain>
</file>

<file path=xl/sharedStrings.xml><?xml version="1.0" encoding="utf-8"?>
<sst xmlns="http://schemas.openxmlformats.org/spreadsheetml/2006/main" count="193" uniqueCount="73">
  <si>
    <t>Spelarens namn (för- och efternamn)</t>
  </si>
  <si>
    <t>Matchtröja (gratis)</t>
  </si>
  <si>
    <t>Matchshorts (gratis)</t>
  </si>
  <si>
    <t>Matchstrumpor (gratis)</t>
  </si>
  <si>
    <t>Träningströja (gratis)</t>
  </si>
  <si>
    <t>Tiro 24 Trg JKT - 417/505 SEK + 40 SEK initialer</t>
  </si>
  <si>
    <t>Tiro 24 Trg Top  - 417/505 SEK  + 40 SEK initialer</t>
  </si>
  <si>
    <t>Tiro 24 Trg Pants  - 417/505 SEK  + 40 SEK initialer</t>
  </si>
  <si>
    <t>RYGGSÄCK - 362 SEK  + 40 SEK initialer</t>
  </si>
  <si>
    <t>Tiro L Duffelbag - 362 SEK  + 40 SEK initialer</t>
  </si>
  <si>
    <t>Ent 22 AW JKT  - 549/582 SEK + 40 SEK initialer</t>
  </si>
  <si>
    <t>ENT22 STAD JKT  - 769/923 SEK  + 40 SEK initialer</t>
  </si>
  <si>
    <t>40-42</t>
  </si>
  <si>
    <t>ONESIZE</t>
  </si>
  <si>
    <t xml:space="preserve">Vilmer Thorsén </t>
  </si>
  <si>
    <t>XS</t>
  </si>
  <si>
    <t xml:space="preserve">Harry Tornberg </t>
  </si>
  <si>
    <t>S</t>
  </si>
  <si>
    <t>S (505 SEK)</t>
  </si>
  <si>
    <t>S (582 SEK)</t>
  </si>
  <si>
    <t xml:space="preserve">Johan Tornberg </t>
  </si>
  <si>
    <t>L</t>
  </si>
  <si>
    <t>L (505 SEK)</t>
  </si>
  <si>
    <t>L (923 SEK)</t>
  </si>
  <si>
    <t>XS (505 SEK)</t>
  </si>
  <si>
    <t>164 (417 SEK)</t>
  </si>
  <si>
    <t>XS (582 SEK)</t>
  </si>
  <si>
    <t xml:space="preserve">Isak Gabrielsson </t>
  </si>
  <si>
    <t>37-39</t>
  </si>
  <si>
    <t xml:space="preserve">Svante Lögdberg </t>
  </si>
  <si>
    <t>M</t>
  </si>
  <si>
    <t>Baran Inci</t>
  </si>
  <si>
    <t>Simon Adamsson</t>
  </si>
  <si>
    <t>didrik petren</t>
  </si>
  <si>
    <t>152, Ett par extra shorts 175SEK</t>
  </si>
  <si>
    <t>152 (417 SEK)</t>
  </si>
  <si>
    <t xml:space="preserve">Sebastian Jansson </t>
  </si>
  <si>
    <t>M (582 SEK)</t>
  </si>
  <si>
    <t>Anton Ask</t>
  </si>
  <si>
    <t>Anton Brolin Bjureland</t>
  </si>
  <si>
    <t>M (505 SEK)</t>
  </si>
  <si>
    <t>Isac Hugosson</t>
  </si>
  <si>
    <t xml:space="preserve">Calle Holmstedt </t>
  </si>
  <si>
    <t>43-45</t>
  </si>
  <si>
    <t>Albin Sandin</t>
  </si>
  <si>
    <t xml:space="preserve">John Lilienberg </t>
  </si>
  <si>
    <t>S, 1 par extra shorts - 175 SEK</t>
  </si>
  <si>
    <t>43-45, 2 par extra strumpor 200 SEK</t>
  </si>
  <si>
    <t>Anton Kihlander</t>
  </si>
  <si>
    <t>37-39, 1 par extra strumpor 100 SEK</t>
  </si>
  <si>
    <t>Samuel Roy</t>
  </si>
  <si>
    <t>40-42, 1 par extra strumpor 100 SEK</t>
  </si>
  <si>
    <t>Milton samuelsson</t>
  </si>
  <si>
    <t xml:space="preserve">Douglas Westöö </t>
  </si>
  <si>
    <t xml:space="preserve">Anton Rörström </t>
  </si>
  <si>
    <t>152, 164, 1 par extra shorts - 175 SEK</t>
  </si>
  <si>
    <t>Ivar Berglind</t>
  </si>
  <si>
    <t>Oliver Vickius</t>
  </si>
  <si>
    <t>43-45, 1 par extra strumpor 100 SEK</t>
  </si>
  <si>
    <t>Neo Holmstedt</t>
  </si>
  <si>
    <t>Hugo Dahl</t>
  </si>
  <si>
    <t>M, 1 par extra shorts - 175 SEK</t>
  </si>
  <si>
    <t xml:space="preserve">Ekene Okeke </t>
  </si>
  <si>
    <t>Einar Friberg.</t>
  </si>
  <si>
    <t>XS, 1 par extra shorts - 175 SEK</t>
  </si>
  <si>
    <t xml:space="preserve">Emil Söderholtz </t>
  </si>
  <si>
    <t>Levis Högfeldt</t>
  </si>
  <si>
    <t>Jonathan Jakobsson</t>
  </si>
  <si>
    <t>37-39, 2 par extra strumpor 200 SEK</t>
  </si>
  <si>
    <t>Nummer</t>
  </si>
  <si>
    <t>152,M 2 par extra shorts - 175 SEK</t>
  </si>
  <si>
    <t>Totalt</t>
  </si>
  <si>
    <t>Att betala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</si>
</sst>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kr&quot;"/>
  </numFmts>
  <fonts count="5" x14ac:knownFonts="1">
    <font>
      <sz val="10"/>
      <color rgb="FF000000"/>
      <name val="Arial"/>
      <scheme val="minor"/>
    </font>
    <font>
      <sz val="10"/>
      <color theme="1"/>
      <name val="Arial"/>
      <family val="2"/>
      <scheme val="minor"/>
    </font>
    <font>
      <sz val="10"/>
      <color rgb="FF000000"/>
      <name val="Arial"/>
      <family val="2"/>
      <scheme val="minor"/>
    </font>
    <font>
      <b/>
      <sz val="10"/>
      <color theme="1"/>
      <name val="Arial"/>
      <family val="2"/>
      <scheme val="minor"/>
    </font>
    <font>
      <b/>
      <sz val="10"/>
      <color rgb="FF00000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0" fillId="0" borderId="1" xfId="0" applyBorder="1"/>
    <xf numFmtId="0" fontId="1" fillId="0" borderId="1" xfId="0" applyFont="1" applyBorder="1"/>
    <xf numFmtId="164" fontId="0" fillId="0" borderId="0" xfId="0" applyNumberFormat="1"/>
    <xf numFmtId="164" fontId="3" fillId="0" borderId="0" xfId="0" applyNumberFormat="1" applyFont="1"/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AE8E31-2E2D-4E58-A414-C17C3B7F9541}">
  <sheetPr>
    <outlinePr summaryBelow="0" summaryRight="0"/>
  </sheetPr>
  <dimension ref="A1:N89"/>
  <sheetViews>
    <sheetView tabSelected="1" zoomScale="80" zoomScaleNormal="80" workbookViewId="0">
      <pane ySplit="1" topLeftCell="A2" activePane="bottomLeft" state="frozen"/>
      <selection pane="bottomLeft" activeCell="F9" sqref="F9"/>
    </sheetView>
  </sheetViews>
  <sheetFormatPr defaultColWidth="12.5703125" defaultRowHeight="15.75" customHeight="1" x14ac:dyDescent="0.2"/>
  <cols>
    <col min="1" max="1" width="20" customWidth="1"/>
    <col min="2" max="2" width="12.28515625" customWidth="1"/>
    <col min="3" max="3" width="15" customWidth="1"/>
    <col min="4" max="4" width="9.7109375" customWidth="1"/>
    <col min="5" max="5" width="24.85546875" customWidth="1"/>
    <col min="6" max="6" width="34.85546875" customWidth="1"/>
    <col min="7" max="7" width="24.7109375" customWidth="1"/>
    <col min="8" max="8" width="35.140625" customWidth="1"/>
    <col min="9" max="9" width="32.7109375" customWidth="1"/>
    <col min="10" max="10" width="37.28515625" customWidth="1"/>
    <col min="11" max="11" width="18.85546875" customWidth="1"/>
    <col min="12" max="12" width="22" customWidth="1"/>
    <col min="13" max="13" width="26.140625" customWidth="1"/>
    <col min="14" max="14" width="25" customWidth="1"/>
    <col min="15" max="20" width="18.85546875" customWidth="1"/>
  </cols>
  <sheetData>
    <row r="1" spans="1:14" ht="12.75" x14ac:dyDescent="0.2">
      <c r="A1" s="1" t="s">
        <v>0</v>
      </c>
      <c r="B1" s="1" t="s">
        <v>69</v>
      </c>
      <c r="C1" s="3" t="s">
        <v>72</v>
      </c>
      <c r="D1" s="1" t="s">
        <v>1</v>
      </c>
      <c r="E1" s="1" t="s">
        <v>2</v>
      </c>
      <c r="F1" s="1" t="s">
        <v>3</v>
      </c>
      <c r="G1" s="1" t="s">
        <v>4</v>
      </c>
      <c r="H1" s="1" t="s">
        <v>5</v>
      </c>
      <c r="I1" s="1" t="s">
        <v>6</v>
      </c>
      <c r="J1" s="1" t="s">
        <v>7</v>
      </c>
      <c r="K1" s="1" t="s">
        <v>8</v>
      </c>
      <c r="L1" s="1" t="s">
        <v>9</v>
      </c>
      <c r="M1" s="1" t="s">
        <v>10</v>
      </c>
      <c r="N1" s="1" t="s">
        <v>11</v>
      </c>
    </row>
    <row r="2" spans="1:14" ht="12.75" x14ac:dyDescent="0.2">
      <c r="A2" s="1" t="s">
        <v>44</v>
      </c>
      <c r="B2" s="1">
        <v>18</v>
      </c>
      <c r="C2" s="8">
        <v>0</v>
      </c>
      <c r="D2" s="1" t="s">
        <v>17</v>
      </c>
      <c r="E2" s="1" t="s">
        <v>30</v>
      </c>
      <c r="F2" s="1" t="s">
        <v>12</v>
      </c>
      <c r="G2" s="1" t="s">
        <v>17</v>
      </c>
    </row>
    <row r="3" spans="1:14" ht="12.75" x14ac:dyDescent="0.2">
      <c r="A3" s="1" t="s">
        <v>38</v>
      </c>
      <c r="B3" s="1">
        <v>5</v>
      </c>
      <c r="C3" s="8">
        <f>457+457+402</f>
        <v>1316</v>
      </c>
      <c r="D3" s="1">
        <v>164</v>
      </c>
      <c r="E3" s="1">
        <v>152</v>
      </c>
      <c r="F3" s="1" t="s">
        <v>28</v>
      </c>
      <c r="G3" s="1">
        <v>164</v>
      </c>
      <c r="H3" s="1" t="s">
        <v>35</v>
      </c>
      <c r="J3" s="1" t="s">
        <v>35</v>
      </c>
      <c r="K3" s="1" t="s">
        <v>13</v>
      </c>
    </row>
    <row r="4" spans="1:14" ht="12.75" x14ac:dyDescent="0.2">
      <c r="A4" s="1" t="s">
        <v>39</v>
      </c>
      <c r="B4" s="1">
        <v>27</v>
      </c>
      <c r="C4" s="8">
        <f>545+545</f>
        <v>1090</v>
      </c>
      <c r="D4" s="1" t="s">
        <v>30</v>
      </c>
      <c r="E4" s="1" t="s">
        <v>17</v>
      </c>
      <c r="F4" s="1" t="s">
        <v>12</v>
      </c>
      <c r="G4" s="1" t="s">
        <v>30</v>
      </c>
      <c r="H4" s="1" t="s">
        <v>40</v>
      </c>
      <c r="J4" s="1" t="s">
        <v>18</v>
      </c>
    </row>
    <row r="5" spans="1:14" ht="12.75" x14ac:dyDescent="0.2">
      <c r="A5" s="1" t="s">
        <v>48</v>
      </c>
      <c r="B5" s="1">
        <v>10</v>
      </c>
      <c r="C5" s="8">
        <f>100+545+545+402</f>
        <v>1592</v>
      </c>
      <c r="D5" s="1" t="s">
        <v>17</v>
      </c>
      <c r="E5" s="1">
        <v>164</v>
      </c>
      <c r="F5" s="1" t="s">
        <v>49</v>
      </c>
      <c r="G5" s="1" t="s">
        <v>15</v>
      </c>
      <c r="H5" s="1" t="s">
        <v>24</v>
      </c>
      <c r="J5" s="1" t="s">
        <v>24</v>
      </c>
      <c r="K5" s="1" t="s">
        <v>13</v>
      </c>
    </row>
    <row r="6" spans="1:14" ht="12.75" x14ac:dyDescent="0.2">
      <c r="A6" s="1" t="s">
        <v>54</v>
      </c>
      <c r="B6" s="1">
        <v>42</v>
      </c>
      <c r="C6" s="8">
        <f>175+100+457</f>
        <v>732</v>
      </c>
      <c r="D6" s="1">
        <v>152</v>
      </c>
      <c r="E6" s="1" t="s">
        <v>55</v>
      </c>
      <c r="F6" s="1" t="s">
        <v>49</v>
      </c>
      <c r="G6" s="1">
        <v>152</v>
      </c>
      <c r="J6" s="1" t="s">
        <v>35</v>
      </c>
    </row>
    <row r="7" spans="1:14" ht="12.75" x14ac:dyDescent="0.2">
      <c r="A7" s="1" t="s">
        <v>31</v>
      </c>
      <c r="B7" s="1">
        <v>28</v>
      </c>
      <c r="C7" s="8">
        <v>0</v>
      </c>
      <c r="D7" s="1" t="s">
        <v>17</v>
      </c>
      <c r="E7" s="1" t="s">
        <v>30</v>
      </c>
      <c r="F7" s="1" t="s">
        <v>12</v>
      </c>
      <c r="G7" s="1" t="s">
        <v>17</v>
      </c>
    </row>
    <row r="8" spans="1:14" ht="12.75" x14ac:dyDescent="0.2">
      <c r="A8" s="1" t="s">
        <v>42</v>
      </c>
      <c r="B8" s="1">
        <v>9</v>
      </c>
      <c r="C8" s="8">
        <f>175+200+545+545+622</f>
        <v>2087</v>
      </c>
      <c r="D8" s="1" t="s">
        <v>17</v>
      </c>
      <c r="E8" s="1" t="s">
        <v>46</v>
      </c>
      <c r="F8" s="1" t="s">
        <v>47</v>
      </c>
      <c r="G8" s="1" t="s">
        <v>17</v>
      </c>
      <c r="H8" s="1" t="s">
        <v>18</v>
      </c>
      <c r="J8" s="1" t="s">
        <v>18</v>
      </c>
      <c r="M8" s="1" t="s">
        <v>19</v>
      </c>
    </row>
    <row r="9" spans="1:14" ht="12.75" x14ac:dyDescent="0.2">
      <c r="A9" s="1" t="s">
        <v>33</v>
      </c>
      <c r="B9" s="1">
        <v>6</v>
      </c>
      <c r="C9" s="8">
        <f>175+457+457</f>
        <v>1089</v>
      </c>
      <c r="D9" s="1">
        <v>152</v>
      </c>
      <c r="E9" s="1" t="s">
        <v>34</v>
      </c>
      <c r="F9" s="1" t="s">
        <v>28</v>
      </c>
      <c r="G9" s="1">
        <v>152</v>
      </c>
      <c r="H9" s="1" t="s">
        <v>25</v>
      </c>
      <c r="J9" s="1" t="s">
        <v>35</v>
      </c>
    </row>
    <row r="10" spans="1:14" ht="12.75" x14ac:dyDescent="0.2">
      <c r="A10" s="1" t="s">
        <v>53</v>
      </c>
      <c r="B10" s="1">
        <v>4</v>
      </c>
      <c r="C10" s="8">
        <v>0</v>
      </c>
      <c r="D10" s="1" t="s">
        <v>17</v>
      </c>
      <c r="E10" s="1" t="s">
        <v>15</v>
      </c>
      <c r="F10" s="1" t="s">
        <v>12</v>
      </c>
      <c r="G10" s="1" t="s">
        <v>15</v>
      </c>
    </row>
    <row r="11" spans="1:14" ht="12.75" x14ac:dyDescent="0.2">
      <c r="A11" s="1" t="s">
        <v>63</v>
      </c>
      <c r="B11" s="1">
        <v>12</v>
      </c>
      <c r="C11" s="8">
        <f>175+100</f>
        <v>275</v>
      </c>
      <c r="D11" s="1" t="s">
        <v>17</v>
      </c>
      <c r="E11" s="1" t="s">
        <v>64</v>
      </c>
      <c r="F11" s="1" t="s">
        <v>49</v>
      </c>
      <c r="G11" s="1" t="s">
        <v>17</v>
      </c>
    </row>
    <row r="12" spans="1:14" ht="12.75" x14ac:dyDescent="0.2">
      <c r="A12" s="1" t="s">
        <v>62</v>
      </c>
      <c r="B12" s="1">
        <v>15</v>
      </c>
      <c r="C12" s="8">
        <f>457+402</f>
        <v>859</v>
      </c>
      <c r="D12" s="1">
        <v>164</v>
      </c>
      <c r="E12" s="1">
        <v>164</v>
      </c>
      <c r="F12" s="1" t="s">
        <v>43</v>
      </c>
      <c r="G12" s="1">
        <v>164</v>
      </c>
      <c r="J12" s="1" t="s">
        <v>25</v>
      </c>
      <c r="K12" s="1" t="s">
        <v>13</v>
      </c>
    </row>
    <row r="13" spans="1:14" ht="12.75" x14ac:dyDescent="0.2">
      <c r="A13" s="1" t="s">
        <v>65</v>
      </c>
      <c r="B13" s="1">
        <v>33</v>
      </c>
      <c r="C13" s="8">
        <f>175+457+100</f>
        <v>732</v>
      </c>
      <c r="D13" s="1" t="s">
        <v>17</v>
      </c>
      <c r="E13" s="1" t="s">
        <v>64</v>
      </c>
      <c r="F13" s="1" t="s">
        <v>51</v>
      </c>
      <c r="G13" s="1" t="s">
        <v>15</v>
      </c>
      <c r="H13" s="1" t="s">
        <v>25</v>
      </c>
    </row>
    <row r="14" spans="1:14" ht="12.75" x14ac:dyDescent="0.2">
      <c r="A14" s="1" t="s">
        <v>16</v>
      </c>
      <c r="B14" s="1">
        <v>37</v>
      </c>
      <c r="C14" s="8">
        <f>545+545+402+402+622</f>
        <v>2516</v>
      </c>
      <c r="D14" s="1" t="s">
        <v>17</v>
      </c>
      <c r="E14" s="1" t="s">
        <v>17</v>
      </c>
      <c r="F14" s="1" t="s">
        <v>12</v>
      </c>
      <c r="G14" s="1" t="s">
        <v>17</v>
      </c>
      <c r="I14" s="1" t="s">
        <v>18</v>
      </c>
      <c r="J14" s="1" t="s">
        <v>18</v>
      </c>
      <c r="K14" s="1" t="s">
        <v>13</v>
      </c>
      <c r="L14" s="1" t="s">
        <v>13</v>
      </c>
      <c r="M14" s="1" t="s">
        <v>19</v>
      </c>
    </row>
    <row r="15" spans="1:14" ht="12.75" x14ac:dyDescent="0.2">
      <c r="A15" s="1" t="s">
        <v>60</v>
      </c>
      <c r="B15" s="1">
        <v>19</v>
      </c>
      <c r="C15" s="8">
        <v>0</v>
      </c>
      <c r="D15" s="1" t="s">
        <v>17</v>
      </c>
      <c r="E15" s="1">
        <v>164</v>
      </c>
      <c r="F15" s="1" t="s">
        <v>28</v>
      </c>
      <c r="G15" s="1" t="s">
        <v>15</v>
      </c>
    </row>
    <row r="16" spans="1:14" ht="12.75" x14ac:dyDescent="0.2">
      <c r="A16" s="1" t="s">
        <v>41</v>
      </c>
      <c r="B16" s="1">
        <v>21</v>
      </c>
      <c r="C16" s="8">
        <f>545+622</f>
        <v>1167</v>
      </c>
      <c r="D16" s="1">
        <v>164</v>
      </c>
      <c r="E16" s="1">
        <v>164</v>
      </c>
      <c r="F16" s="1" t="s">
        <v>12</v>
      </c>
      <c r="G16" s="1" t="s">
        <v>15</v>
      </c>
      <c r="H16" s="1" t="s">
        <v>24</v>
      </c>
      <c r="M16" s="1" t="s">
        <v>26</v>
      </c>
    </row>
    <row r="17" spans="1:14" ht="12.75" x14ac:dyDescent="0.2">
      <c r="A17" s="1" t="s">
        <v>27</v>
      </c>
      <c r="B17" s="1">
        <v>8</v>
      </c>
      <c r="C17" s="8">
        <f>545+457+402</f>
        <v>1404</v>
      </c>
      <c r="D17" s="1" t="s">
        <v>17</v>
      </c>
      <c r="E17" s="1" t="s">
        <v>17</v>
      </c>
      <c r="F17" s="1" t="s">
        <v>28</v>
      </c>
      <c r="G17" s="1" t="s">
        <v>15</v>
      </c>
      <c r="I17" s="1" t="s">
        <v>24</v>
      </c>
      <c r="J17" s="1" t="s">
        <v>25</v>
      </c>
      <c r="K17" s="1" t="s">
        <v>13</v>
      </c>
    </row>
    <row r="18" spans="1:14" ht="12.75" x14ac:dyDescent="0.2">
      <c r="A18" s="1" t="s">
        <v>56</v>
      </c>
      <c r="B18" s="1">
        <v>2</v>
      </c>
      <c r="C18" s="8">
        <v>0</v>
      </c>
      <c r="D18" s="1">
        <v>164</v>
      </c>
      <c r="E18" s="1">
        <v>164</v>
      </c>
      <c r="F18" s="1" t="s">
        <v>28</v>
      </c>
      <c r="G18" s="1">
        <v>164</v>
      </c>
    </row>
    <row r="19" spans="1:14" ht="12.75" x14ac:dyDescent="0.2">
      <c r="A19" s="1" t="s">
        <v>20</v>
      </c>
      <c r="B19" s="1"/>
      <c r="C19" s="8">
        <f>545+545+402+963</f>
        <v>2455</v>
      </c>
      <c r="E19" s="1" t="s">
        <v>21</v>
      </c>
      <c r="F19" s="1" t="s">
        <v>12</v>
      </c>
      <c r="G19" s="1"/>
      <c r="I19" s="1" t="s">
        <v>22</v>
      </c>
      <c r="J19" s="1" t="s">
        <v>22</v>
      </c>
      <c r="K19" s="1" t="s">
        <v>13</v>
      </c>
      <c r="N19" s="1" t="s">
        <v>23</v>
      </c>
    </row>
    <row r="20" spans="1:14" ht="12.75" x14ac:dyDescent="0.2">
      <c r="A20" s="1" t="s">
        <v>45</v>
      </c>
      <c r="B20" s="1">
        <v>30</v>
      </c>
      <c r="C20" s="8">
        <f>545+545</f>
        <v>1090</v>
      </c>
      <c r="D20" s="1" t="s">
        <v>30</v>
      </c>
      <c r="E20" s="1" t="s">
        <v>30</v>
      </c>
      <c r="F20" s="1" t="s">
        <v>12</v>
      </c>
      <c r="G20" s="1" t="s">
        <v>30</v>
      </c>
      <c r="I20" s="1" t="s">
        <v>18</v>
      </c>
      <c r="J20" s="1" t="s">
        <v>18</v>
      </c>
    </row>
    <row r="21" spans="1:14" ht="12.75" x14ac:dyDescent="0.2">
      <c r="A21" s="1" t="s">
        <v>67</v>
      </c>
      <c r="B21" s="1">
        <v>20</v>
      </c>
      <c r="C21" s="8">
        <f>175+200+545+545</f>
        <v>1465</v>
      </c>
      <c r="D21" s="1" t="s">
        <v>17</v>
      </c>
      <c r="E21" s="1" t="s">
        <v>46</v>
      </c>
      <c r="F21" s="1" t="s">
        <v>68</v>
      </c>
      <c r="G21" s="1" t="s">
        <v>17</v>
      </c>
      <c r="I21" s="1" t="s">
        <v>24</v>
      </c>
      <c r="J21" s="1" t="s">
        <v>24</v>
      </c>
    </row>
    <row r="22" spans="1:14" ht="12.75" x14ac:dyDescent="0.2">
      <c r="A22" s="1" t="s">
        <v>66</v>
      </c>
      <c r="B22" s="1">
        <v>25</v>
      </c>
      <c r="C22" s="8">
        <f>457+402</f>
        <v>859</v>
      </c>
      <c r="D22" s="1">
        <v>164</v>
      </c>
      <c r="E22" s="1">
        <v>164</v>
      </c>
      <c r="F22" s="1" t="s">
        <v>28</v>
      </c>
      <c r="G22" s="1">
        <v>164</v>
      </c>
      <c r="J22" s="1" t="s">
        <v>25</v>
      </c>
      <c r="L22" s="1" t="s">
        <v>13</v>
      </c>
    </row>
    <row r="23" spans="1:14" ht="12.75" x14ac:dyDescent="0.2">
      <c r="A23" s="1" t="s">
        <v>52</v>
      </c>
      <c r="B23" s="1">
        <v>32</v>
      </c>
      <c r="C23" s="8">
        <v>0</v>
      </c>
      <c r="D23" s="1" t="s">
        <v>17</v>
      </c>
      <c r="E23" s="1" t="s">
        <v>15</v>
      </c>
      <c r="F23" s="1" t="s">
        <v>28</v>
      </c>
      <c r="G23" s="1" t="s">
        <v>15</v>
      </c>
    </row>
    <row r="24" spans="1:14" ht="12.75" x14ac:dyDescent="0.2">
      <c r="A24" s="1" t="s">
        <v>59</v>
      </c>
      <c r="B24" s="1">
        <v>16</v>
      </c>
      <c r="C24" s="8">
        <v>0</v>
      </c>
      <c r="D24" s="1" t="s">
        <v>17</v>
      </c>
      <c r="E24" s="1" t="s">
        <v>15</v>
      </c>
      <c r="F24" s="1" t="s">
        <v>28</v>
      </c>
      <c r="G24" s="1" t="s">
        <v>17</v>
      </c>
    </row>
    <row r="25" spans="1:14" ht="12.75" x14ac:dyDescent="0.2">
      <c r="A25" s="1" t="s">
        <v>57</v>
      </c>
      <c r="B25" s="1">
        <v>17</v>
      </c>
      <c r="C25" s="8">
        <f>100+545+457+622</f>
        <v>1724</v>
      </c>
      <c r="D25" s="1" t="s">
        <v>17</v>
      </c>
      <c r="E25" s="1">
        <v>164</v>
      </c>
      <c r="F25" s="1" t="s">
        <v>58</v>
      </c>
      <c r="G25" s="1" t="s">
        <v>15</v>
      </c>
      <c r="H25" s="1" t="s">
        <v>24</v>
      </c>
      <c r="J25" s="1" t="s">
        <v>25</v>
      </c>
      <c r="M25" s="1" t="s">
        <v>26</v>
      </c>
    </row>
    <row r="26" spans="1:14" ht="12.75" x14ac:dyDescent="0.2">
      <c r="A26" s="1" t="s">
        <v>50</v>
      </c>
      <c r="B26" s="1">
        <v>11</v>
      </c>
      <c r="C26" s="8">
        <f>525+100+545+622</f>
        <v>1792</v>
      </c>
      <c r="D26" s="1" t="s">
        <v>17</v>
      </c>
      <c r="E26" s="1" t="s">
        <v>70</v>
      </c>
      <c r="F26" s="1" t="s">
        <v>51</v>
      </c>
      <c r="G26" s="1" t="s">
        <v>15</v>
      </c>
      <c r="I26" s="1" t="s">
        <v>24</v>
      </c>
      <c r="M26" s="1" t="s">
        <v>26</v>
      </c>
    </row>
    <row r="27" spans="1:14" ht="12.75" x14ac:dyDescent="0.2">
      <c r="A27" s="1" t="s">
        <v>36</v>
      </c>
      <c r="B27" s="1">
        <v>7</v>
      </c>
      <c r="C27" s="8">
        <f>402+622</f>
        <v>1024</v>
      </c>
      <c r="D27" s="1" t="s">
        <v>17</v>
      </c>
      <c r="E27" s="1" t="s">
        <v>17</v>
      </c>
      <c r="F27" s="1" t="s">
        <v>12</v>
      </c>
      <c r="G27" s="1" t="s">
        <v>17</v>
      </c>
      <c r="K27" s="1" t="s">
        <v>13</v>
      </c>
      <c r="M27" s="1" t="s">
        <v>37</v>
      </c>
    </row>
    <row r="28" spans="1:14" ht="12.75" x14ac:dyDescent="0.2">
      <c r="A28" s="1" t="s">
        <v>32</v>
      </c>
      <c r="B28" s="1">
        <v>41</v>
      </c>
      <c r="C28" s="8">
        <f>175+100+402</f>
        <v>677</v>
      </c>
      <c r="D28" s="1" t="s">
        <v>17</v>
      </c>
      <c r="E28" s="1" t="s">
        <v>61</v>
      </c>
      <c r="F28" s="1" t="s">
        <v>51</v>
      </c>
      <c r="G28" s="1" t="s">
        <v>17</v>
      </c>
      <c r="K28" s="1" t="s">
        <v>13</v>
      </c>
    </row>
    <row r="29" spans="1:14" ht="15.75" customHeight="1" x14ac:dyDescent="0.2">
      <c r="A29" s="1" t="s">
        <v>29</v>
      </c>
      <c r="B29" s="1">
        <v>29</v>
      </c>
      <c r="C29" s="8">
        <f>402</f>
        <v>402</v>
      </c>
      <c r="D29" s="1" t="s">
        <v>30</v>
      </c>
      <c r="E29" s="1" t="s">
        <v>30</v>
      </c>
      <c r="F29" s="1" t="s">
        <v>12</v>
      </c>
      <c r="G29" s="1" t="s">
        <v>30</v>
      </c>
      <c r="K29" s="1" t="s">
        <v>13</v>
      </c>
    </row>
    <row r="30" spans="1:14" ht="15.75" customHeight="1" x14ac:dyDescent="0.2">
      <c r="A30" s="1" t="s">
        <v>14</v>
      </c>
      <c r="B30" s="1">
        <v>13</v>
      </c>
      <c r="C30" s="8">
        <f>175+545+545+622</f>
        <v>1887</v>
      </c>
      <c r="D30" s="1" t="s">
        <v>17</v>
      </c>
      <c r="E30" s="1" t="s">
        <v>64</v>
      </c>
      <c r="F30" s="1" t="s">
        <v>12</v>
      </c>
      <c r="G30" s="1" t="s">
        <v>15</v>
      </c>
      <c r="H30" s="1" t="s">
        <v>24</v>
      </c>
      <c r="J30" s="1" t="s">
        <v>24</v>
      </c>
      <c r="M30" s="1" t="s">
        <v>26</v>
      </c>
    </row>
    <row r="33" spans="1:5" ht="15.75" customHeight="1" x14ac:dyDescent="0.2">
      <c r="C33" s="7"/>
    </row>
    <row r="34" spans="1:5" ht="15.75" customHeight="1" x14ac:dyDescent="0.2">
      <c r="A34" s="3"/>
      <c r="B34" s="4"/>
      <c r="C34" s="4"/>
    </row>
    <row r="35" spans="1:5" ht="15.75" customHeight="1" x14ac:dyDescent="0.2">
      <c r="A35" s="1"/>
    </row>
    <row r="36" spans="1:5" ht="15.75" customHeight="1" x14ac:dyDescent="0.2">
      <c r="A36" s="1"/>
    </row>
    <row r="37" spans="1:5" ht="15.75" customHeight="1" x14ac:dyDescent="0.2">
      <c r="A37" s="1"/>
    </row>
    <row r="38" spans="1:5" ht="15.75" customHeight="1" x14ac:dyDescent="0.2">
      <c r="A38" s="1"/>
    </row>
    <row r="42" spans="1:5" ht="15.75" customHeight="1" x14ac:dyDescent="0.2">
      <c r="A42" s="4"/>
      <c r="B42" s="2"/>
      <c r="C42" s="2"/>
      <c r="D42" s="2"/>
      <c r="E42" s="2"/>
    </row>
    <row r="43" spans="1:5" ht="15.75" customHeight="1" x14ac:dyDescent="0.2">
      <c r="A43" s="1"/>
      <c r="E43" s="1"/>
    </row>
    <row r="44" spans="1:5" ht="15.75" customHeight="1" x14ac:dyDescent="0.2">
      <c r="E44" s="1"/>
    </row>
    <row r="45" spans="1:5" ht="15.75" customHeight="1" x14ac:dyDescent="0.2">
      <c r="A45" s="2"/>
    </row>
    <row r="46" spans="1:5" ht="15.75" customHeight="1" x14ac:dyDescent="0.2">
      <c r="A46" s="2"/>
    </row>
    <row r="47" spans="1:5" ht="15.75" customHeight="1" x14ac:dyDescent="0.2">
      <c r="A47" s="2"/>
    </row>
    <row r="48" spans="1:5" ht="15.75" customHeight="1" x14ac:dyDescent="0.2">
      <c r="A48" s="2"/>
    </row>
    <row r="49" spans="1:8" ht="15.75" customHeight="1" x14ac:dyDescent="0.2">
      <c r="E49" s="2"/>
      <c r="F49" s="4"/>
    </row>
    <row r="52" spans="1:8" ht="15.75" customHeight="1" x14ac:dyDescent="0.2">
      <c r="B52" s="4"/>
      <c r="C52" s="4"/>
      <c r="D52" s="2"/>
      <c r="E52" s="2"/>
      <c r="F52" s="2"/>
      <c r="G52" s="2"/>
    </row>
    <row r="53" spans="1:8" ht="15.75" customHeight="1" x14ac:dyDescent="0.2">
      <c r="A53" s="1"/>
      <c r="B53" s="1"/>
      <c r="C53" s="1"/>
    </row>
    <row r="54" spans="1:8" ht="15.75" customHeight="1" x14ac:dyDescent="0.2">
      <c r="A54" s="1"/>
      <c r="B54" s="1"/>
      <c r="C54" s="1"/>
    </row>
    <row r="55" spans="1:8" ht="15.75" customHeight="1" x14ac:dyDescent="0.2">
      <c r="A55" s="1"/>
      <c r="B55" s="1"/>
      <c r="C55" s="1"/>
    </row>
    <row r="56" spans="1:8" ht="15.75" customHeight="1" x14ac:dyDescent="0.2">
      <c r="H56" s="4"/>
    </row>
    <row r="60" spans="1:8" ht="15.75" customHeight="1" x14ac:dyDescent="0.2">
      <c r="A60" s="4"/>
    </row>
    <row r="63" spans="1:8" ht="15.75" customHeight="1" x14ac:dyDescent="0.2">
      <c r="A63" s="2"/>
    </row>
    <row r="64" spans="1:8" ht="15.75" customHeight="1" x14ac:dyDescent="0.2">
      <c r="A64" s="2"/>
    </row>
    <row r="65" spans="1:9" ht="15.75" customHeight="1" x14ac:dyDescent="0.2">
      <c r="A65" s="2"/>
    </row>
    <row r="66" spans="1:9" ht="15.75" customHeight="1" x14ac:dyDescent="0.2">
      <c r="B66" s="4"/>
      <c r="C66" s="4"/>
    </row>
    <row r="69" spans="1:9" ht="15.75" customHeight="1" x14ac:dyDescent="0.2">
      <c r="A69" s="3"/>
      <c r="E69" s="3"/>
      <c r="H69" s="3"/>
    </row>
    <row r="70" spans="1:9" ht="15.75" customHeight="1" x14ac:dyDescent="0.2">
      <c r="A70" s="1"/>
      <c r="E70" s="1"/>
      <c r="H70" s="1"/>
    </row>
    <row r="71" spans="1:9" ht="15.75" customHeight="1" x14ac:dyDescent="0.2">
      <c r="A71" s="1"/>
      <c r="E71" s="1"/>
      <c r="H71" s="1"/>
    </row>
    <row r="72" spans="1:9" ht="15.75" customHeight="1" x14ac:dyDescent="0.2">
      <c r="A72" s="1"/>
      <c r="E72" s="1"/>
      <c r="H72" s="1"/>
    </row>
    <row r="73" spans="1:9" ht="15.75" customHeight="1" x14ac:dyDescent="0.2">
      <c r="A73" s="1"/>
      <c r="E73" s="1"/>
      <c r="H73" s="1"/>
    </row>
    <row r="74" spans="1:9" ht="15.75" customHeight="1" x14ac:dyDescent="0.2">
      <c r="A74" s="1"/>
      <c r="E74" s="1"/>
      <c r="H74" s="1"/>
    </row>
    <row r="75" spans="1:9" ht="15.75" customHeight="1" x14ac:dyDescent="0.2">
      <c r="B75" s="4"/>
      <c r="C75" s="4"/>
      <c r="E75" s="1"/>
      <c r="H75" s="1"/>
    </row>
    <row r="76" spans="1:9" ht="15.75" customHeight="1" x14ac:dyDescent="0.2">
      <c r="F76" s="4"/>
      <c r="I76" s="4"/>
    </row>
    <row r="79" spans="1:9" ht="15.75" customHeight="1" x14ac:dyDescent="0.2">
      <c r="A79" s="3"/>
      <c r="E79" s="3"/>
    </row>
    <row r="80" spans="1:9" ht="15.75" customHeight="1" x14ac:dyDescent="0.2">
      <c r="A80" s="1"/>
      <c r="E80" s="1"/>
    </row>
    <row r="81" spans="1:6" ht="15.75" customHeight="1" x14ac:dyDescent="0.2">
      <c r="B81" s="4"/>
      <c r="C81" s="4"/>
      <c r="F81" s="4"/>
    </row>
    <row r="85" spans="1:6" ht="15.75" customHeight="1" x14ac:dyDescent="0.2">
      <c r="A85" s="3" t="s">
        <v>10</v>
      </c>
      <c r="E85" s="3" t="s">
        <v>11</v>
      </c>
    </row>
    <row r="86" spans="1:6" ht="15.75" customHeight="1" x14ac:dyDescent="0.2">
      <c r="A86" s="1" t="s">
        <v>26</v>
      </c>
      <c r="B86">
        <f>COUNTIF($M$2:$M$37,A86)</f>
        <v>4</v>
      </c>
      <c r="E86" s="1" t="s">
        <v>23</v>
      </c>
      <c r="F86">
        <f>COUNTIF($N$2:$N$37,E86)</f>
        <v>1</v>
      </c>
    </row>
    <row r="87" spans="1:6" ht="15.75" customHeight="1" x14ac:dyDescent="0.2">
      <c r="A87" s="1" t="s">
        <v>19</v>
      </c>
      <c r="B87">
        <f>COUNTIF($M$2:$M$37,A87)</f>
        <v>2</v>
      </c>
      <c r="E87" s="1"/>
    </row>
    <row r="88" spans="1:6" ht="15.75" customHeight="1" x14ac:dyDescent="0.2">
      <c r="A88" s="6" t="s">
        <v>37</v>
      </c>
      <c r="B88" s="5">
        <f>COUNTIF($M$2:$M$37,A88)</f>
        <v>1</v>
      </c>
      <c r="E88" s="6"/>
      <c r="F88" s="5"/>
    </row>
    <row r="89" spans="1:6" ht="15.75" customHeight="1" x14ac:dyDescent="0.2">
      <c r="A89" t="s">
        <v>71</v>
      </c>
      <c r="B89" s="4">
        <f>SUM(B85:B88)</f>
        <v>7</v>
      </c>
      <c r="C89" s="4"/>
      <c r="E89" t="s">
        <v>71</v>
      </c>
      <c r="F89" s="4">
        <f>SUM(F85:F88)</f>
        <v>1</v>
      </c>
    </row>
  </sheetData>
  <autoFilter ref="A1:N30" xr:uid="{00000000-0001-0000-0000-000000000000}">
    <sortState xmlns:xlrd2="http://schemas.microsoft.com/office/spreadsheetml/2017/richdata2" ref="A2:N30">
      <sortCondition ref="A1:A30"/>
    </sortState>
  </autoFilter>
  <conditionalFormatting sqref="A34">
    <cfRule type="duplicateValues" dxfId="2" priority="3"/>
  </conditionalFormatting>
  <conditionalFormatting sqref="A56 A52">
    <cfRule type="duplicateValues" dxfId="1" priority="1"/>
  </conditionalFormatting>
  <conditionalFormatting sqref="A29:A30 A2:B28">
    <cfRule type="duplicateValues" dxfId="0" priority="4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Beställning P11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Magnus</dc:creator>
  <cp:lastModifiedBy>Magnus Söderholtz</cp:lastModifiedBy>
  <dcterms:created xsi:type="dcterms:W3CDTF">2024-03-21T13:52:59Z</dcterms:created>
  <dcterms:modified xsi:type="dcterms:W3CDTF">2024-03-29T14:50:55Z</dcterms:modified>
</cp:coreProperties>
</file>