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CASSEFS03\home\UCAgbo2\Privat\Liam\GIF P-15\2024\"/>
    </mc:Choice>
  </mc:AlternateContent>
  <xr:revisionPtr revIDLastSave="0" documentId="13_ncr:1_{0233B759-1FDB-48A4-9DE0-7F53216B1419}" xr6:coauthVersionLast="47" xr6:coauthVersionMax="47" xr10:uidLastSave="{00000000-0000-0000-0000-000000000000}"/>
  <bookViews>
    <workbookView xWindow="25080" yWindow="-510" windowWidth="29040" windowHeight="15840" xr2:uid="{B2E000BA-C37C-4000-A265-72696FB32ED3}"/>
  </bookViews>
  <sheets>
    <sheet name="VSK Minicup" sheetId="4" r:id="rId1"/>
    <sheet name="Alla matcher" sheetId="12" r:id="rId2"/>
    <sheet name="Uppställningar" sheetId="10" r:id="rId3"/>
  </sheets>
  <definedNames>
    <definedName name="_xlnm._FilterDatabase" localSheetId="0" hidden="1">'VSK Minicup'!#REF!</definedName>
    <definedName name="_xlnm.Print_Area" localSheetId="1">'Alla matcher'!$A$1:$L$31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4" i="10" l="1"/>
  <c r="R23" i="10"/>
  <c r="R18" i="10"/>
  <c r="R17" i="10"/>
  <c r="Q22" i="10"/>
  <c r="Q21" i="10"/>
  <c r="Q20" i="10"/>
  <c r="Q19" i="10"/>
  <c r="R16" i="10"/>
  <c r="R20" i="10"/>
  <c r="R19" i="10"/>
  <c r="Q18" i="10"/>
  <c r="Q17" i="10"/>
  <c r="R25" i="10"/>
  <c r="R22" i="10"/>
  <c r="R21" i="10"/>
  <c r="Q24" i="10"/>
  <c r="Q23" i="10"/>
  <c r="Q16" i="10"/>
  <c r="Q25" i="10"/>
  <c r="C24" i="10"/>
  <c r="E24" i="10" s="1"/>
  <c r="C23" i="10"/>
  <c r="C22" i="10"/>
  <c r="C18" i="10"/>
  <c r="C17" i="10"/>
  <c r="C3" i="10"/>
  <c r="C12" i="10"/>
  <c r="B4" i="10"/>
  <c r="B5" i="10"/>
  <c r="B6" i="10"/>
  <c r="B7" i="10"/>
  <c r="R7" i="10"/>
  <c r="R8" i="10"/>
  <c r="R9" i="10"/>
  <c r="R10" i="10"/>
  <c r="R11" i="10"/>
  <c r="R5" i="10"/>
  <c r="R12" i="10"/>
  <c r="R3" i="10"/>
  <c r="R4" i="10"/>
  <c r="Q10" i="10"/>
  <c r="Q11" i="10"/>
  <c r="Q9" i="10"/>
  <c r="Q8" i="10"/>
  <c r="Q7" i="10"/>
  <c r="Q6" i="10"/>
  <c r="Q5" i="10"/>
  <c r="Q4" i="10"/>
  <c r="Q12" i="10"/>
  <c r="G37" i="10"/>
  <c r="G36" i="10"/>
  <c r="G35" i="10"/>
  <c r="G34" i="10"/>
  <c r="G33" i="10"/>
  <c r="G32" i="10"/>
  <c r="G31" i="10"/>
  <c r="G30" i="10"/>
  <c r="G29" i="10"/>
  <c r="Q3" i="10"/>
  <c r="C25" i="10"/>
  <c r="C21" i="10"/>
  <c r="B23" i="10"/>
  <c r="B18" i="10"/>
  <c r="R6" i="10"/>
  <c r="C16" i="10"/>
  <c r="B24" i="10"/>
  <c r="B22" i="10"/>
  <c r="B21" i="10"/>
  <c r="B17" i="10"/>
  <c r="B20" i="10"/>
  <c r="B19" i="10"/>
  <c r="C20" i="10"/>
  <c r="C19" i="10"/>
  <c r="B25" i="10"/>
  <c r="B16" i="10"/>
  <c r="C9" i="10"/>
  <c r="C8" i="10"/>
  <c r="C6" i="10"/>
  <c r="C11" i="10"/>
  <c r="E11" i="10" s="1"/>
  <c r="C10" i="10"/>
  <c r="C5" i="10"/>
  <c r="C4" i="10"/>
  <c r="C7" i="10"/>
  <c r="AC2" i="10"/>
  <c r="X15" i="10"/>
  <c r="Y15" i="10"/>
  <c r="Z15" i="10"/>
  <c r="AA15" i="10"/>
  <c r="AB15" i="10"/>
  <c r="AC15" i="10"/>
  <c r="W15" i="10"/>
  <c r="X2" i="10"/>
  <c r="Y2" i="10"/>
  <c r="Z2" i="10"/>
  <c r="AA2" i="10"/>
  <c r="AB2" i="10"/>
  <c r="W2" i="10"/>
  <c r="N27" i="10"/>
  <c r="M27" i="10"/>
  <c r="L27" i="10"/>
  <c r="K27" i="10"/>
  <c r="J27" i="10"/>
  <c r="I27" i="10"/>
  <c r="H27" i="10"/>
  <c r="I15" i="10"/>
  <c r="J15" i="10"/>
  <c r="K15" i="10"/>
  <c r="L15" i="10"/>
  <c r="M15" i="10"/>
  <c r="N15" i="10"/>
  <c r="H15" i="10"/>
  <c r="B12" i="10"/>
  <c r="B11" i="10"/>
  <c r="D11" i="10" s="1"/>
  <c r="B10" i="10"/>
  <c r="B9" i="10"/>
  <c r="B3" i="10"/>
  <c r="V24" i="10"/>
  <c r="P24" i="10"/>
  <c r="G24" i="10"/>
  <c r="D24" i="10"/>
  <c r="V11" i="10"/>
  <c r="P11" i="10"/>
  <c r="S11" i="10" s="1"/>
  <c r="S24" i="10" l="1"/>
  <c r="T24" i="10"/>
  <c r="T11" i="10"/>
  <c r="G28" i="10" l="1"/>
  <c r="V25" i="10"/>
  <c r="P25" i="10"/>
  <c r="T25" i="10" s="1"/>
  <c r="G25" i="10"/>
  <c r="E25" i="10"/>
  <c r="D25" i="10"/>
  <c r="V23" i="10"/>
  <c r="P23" i="10"/>
  <c r="T23" i="10" s="1"/>
  <c r="G23" i="10"/>
  <c r="D23" i="10"/>
  <c r="V22" i="10"/>
  <c r="P22" i="10"/>
  <c r="T22" i="10" s="1"/>
  <c r="G22" i="10"/>
  <c r="E22" i="10"/>
  <c r="D22" i="10"/>
  <c r="V21" i="10"/>
  <c r="P21" i="10"/>
  <c r="T21" i="10" s="1"/>
  <c r="G21" i="10"/>
  <c r="D21" i="10"/>
  <c r="E21" i="10"/>
  <c r="V20" i="10"/>
  <c r="P20" i="10"/>
  <c r="T20" i="10" s="1"/>
  <c r="G20" i="10"/>
  <c r="D20" i="10"/>
  <c r="V19" i="10"/>
  <c r="P19" i="10"/>
  <c r="T19" i="10" s="1"/>
  <c r="G19" i="10"/>
  <c r="D19" i="10"/>
  <c r="V18" i="10"/>
  <c r="P18" i="10"/>
  <c r="S18" i="10" s="1"/>
  <c r="G18" i="10"/>
  <c r="V17" i="10"/>
  <c r="P17" i="10"/>
  <c r="T17" i="10" s="1"/>
  <c r="G17" i="10"/>
  <c r="V16" i="10"/>
  <c r="P16" i="10"/>
  <c r="T16" i="10" s="1"/>
  <c r="G16" i="10"/>
  <c r="E16" i="10"/>
  <c r="D16" i="10"/>
  <c r="V12" i="10"/>
  <c r="P12" i="10"/>
  <c r="T12" i="10" s="1"/>
  <c r="E12" i="10"/>
  <c r="D12" i="10"/>
  <c r="V10" i="10"/>
  <c r="P10" i="10"/>
  <c r="E10" i="10"/>
  <c r="D10" i="10"/>
  <c r="V9" i="10"/>
  <c r="P9" i="10"/>
  <c r="T9" i="10" s="1"/>
  <c r="E9" i="10"/>
  <c r="D9" i="10"/>
  <c r="V8" i="10"/>
  <c r="P8" i="10"/>
  <c r="T8" i="10" s="1"/>
  <c r="E8" i="10"/>
  <c r="B8" i="10"/>
  <c r="D8" i="10" s="1"/>
  <c r="V7" i="10"/>
  <c r="P7" i="10"/>
  <c r="E7" i="10"/>
  <c r="D7" i="10"/>
  <c r="V6" i="10"/>
  <c r="P6" i="10"/>
  <c r="E6" i="10"/>
  <c r="D6" i="10"/>
  <c r="V5" i="10"/>
  <c r="P5" i="10"/>
  <c r="E5" i="10"/>
  <c r="D5" i="10"/>
  <c r="V4" i="10"/>
  <c r="P4" i="10"/>
  <c r="E4" i="10"/>
  <c r="D4" i="10"/>
  <c r="V3" i="10"/>
  <c r="P3" i="10"/>
  <c r="E3" i="10"/>
  <c r="D3" i="10"/>
  <c r="T7" i="10" l="1"/>
  <c r="D18" i="10"/>
  <c r="S25" i="10"/>
  <c r="L8" i="10"/>
  <c r="L7" i="10"/>
  <c r="L6" i="10"/>
  <c r="L5" i="10"/>
  <c r="L9" i="10"/>
  <c r="L12" i="10"/>
  <c r="L4" i="10"/>
  <c r="L11" i="10"/>
  <c r="L3" i="10"/>
  <c r="L10" i="10"/>
  <c r="E18" i="10"/>
  <c r="E19" i="10"/>
  <c r="E17" i="10"/>
  <c r="H4" i="10"/>
  <c r="N4" i="10" s="1"/>
  <c r="K5" i="10"/>
  <c r="I7" i="10"/>
  <c r="M8" i="10"/>
  <c r="J10" i="10"/>
  <c r="H12" i="10"/>
  <c r="J3" i="10"/>
  <c r="I8" i="10"/>
  <c r="M11" i="10"/>
  <c r="I4" i="10"/>
  <c r="M5" i="10"/>
  <c r="J7" i="10"/>
  <c r="H9" i="10"/>
  <c r="K10" i="10"/>
  <c r="I12" i="10"/>
  <c r="K3" i="10"/>
  <c r="J11" i="10"/>
  <c r="I10" i="10"/>
  <c r="J4" i="10"/>
  <c r="H6" i="10"/>
  <c r="K7" i="10"/>
  <c r="I9" i="10"/>
  <c r="M10" i="10"/>
  <c r="J12" i="10"/>
  <c r="M3" i="10"/>
  <c r="M9" i="10"/>
  <c r="I3" i="10"/>
  <c r="K4" i="10"/>
  <c r="I6" i="10"/>
  <c r="M7" i="10"/>
  <c r="J9" i="10"/>
  <c r="H11" i="10"/>
  <c r="K12" i="10"/>
  <c r="H3" i="10"/>
  <c r="K6" i="10"/>
  <c r="M4" i="10"/>
  <c r="J6" i="10"/>
  <c r="H8" i="10"/>
  <c r="K9" i="10"/>
  <c r="I11" i="10"/>
  <c r="M12" i="10"/>
  <c r="H5" i="10"/>
  <c r="K8" i="10"/>
  <c r="I5" i="10"/>
  <c r="M6" i="10"/>
  <c r="J8" i="10"/>
  <c r="H10" i="10"/>
  <c r="N10" i="10" s="1"/>
  <c r="K11" i="10"/>
  <c r="J5" i="10"/>
  <c r="H7" i="10"/>
  <c r="S6" i="10"/>
  <c r="T5" i="10"/>
  <c r="T6" i="10"/>
  <c r="T4" i="10"/>
  <c r="S12" i="10"/>
  <c r="S20" i="10"/>
  <c r="S3" i="10"/>
  <c r="AA9" i="10" s="1"/>
  <c r="S9" i="10"/>
  <c r="T3" i="10"/>
  <c r="S22" i="10"/>
  <c r="S7" i="10"/>
  <c r="T18" i="10"/>
  <c r="T10" i="10"/>
  <c r="S5" i="10"/>
  <c r="S17" i="10"/>
  <c r="E23" i="10"/>
  <c r="S19" i="10"/>
  <c r="S16" i="10"/>
  <c r="S21" i="10"/>
  <c r="S23" i="10"/>
  <c r="S4" i="10"/>
  <c r="S8" i="10"/>
  <c r="S10" i="10"/>
  <c r="D17" i="10"/>
  <c r="E20" i="10"/>
  <c r="N11" i="10" l="1"/>
  <c r="N8" i="10"/>
  <c r="N12" i="10"/>
  <c r="N9" i="10"/>
  <c r="AA3" i="10"/>
  <c r="AA6" i="10"/>
  <c r="N6" i="10"/>
  <c r="N7" i="10"/>
  <c r="N5" i="10"/>
  <c r="AA24" i="10"/>
  <c r="AA25" i="10"/>
  <c r="AA21" i="10"/>
  <c r="AA8" i="10"/>
  <c r="AA19" i="10"/>
  <c r="AA12" i="10"/>
  <c r="H24" i="10"/>
  <c r="AA4" i="10"/>
  <c r="AA11" i="10"/>
  <c r="L22" i="10"/>
  <c r="AA20" i="10"/>
  <c r="AA10" i="10"/>
  <c r="AA22" i="10"/>
  <c r="L34" i="10" s="1"/>
  <c r="AA18" i="10"/>
  <c r="AA23" i="10"/>
  <c r="AA16" i="10"/>
  <c r="AA17" i="10"/>
  <c r="AA5" i="10"/>
  <c r="AA7" i="10"/>
  <c r="L16" i="10"/>
  <c r="L19" i="10"/>
  <c r="L20" i="10"/>
  <c r="L23" i="10"/>
  <c r="L18" i="10"/>
  <c r="L21" i="10"/>
  <c r="L17" i="10"/>
  <c r="L25" i="10"/>
  <c r="L24" i="10"/>
  <c r="I19" i="10"/>
  <c r="K24" i="10"/>
  <c r="J24" i="10"/>
  <c r="M24" i="10"/>
  <c r="I24" i="10"/>
  <c r="AB22" i="10"/>
  <c r="Z24" i="10"/>
  <c r="AB24" i="10"/>
  <c r="M36" i="10" s="1"/>
  <c r="Y24" i="10"/>
  <c r="X24" i="10"/>
  <c r="W7" i="10"/>
  <c r="H22" i="10"/>
  <c r="Y17" i="10"/>
  <c r="X7" i="10"/>
  <c r="AB11" i="10"/>
  <c r="W11" i="10"/>
  <c r="X11" i="10"/>
  <c r="Y11" i="10"/>
  <c r="Z11" i="10"/>
  <c r="Z3" i="10"/>
  <c r="K25" i="10"/>
  <c r="M16" i="10"/>
  <c r="X5" i="10"/>
  <c r="J23" i="10"/>
  <c r="H16" i="10"/>
  <c r="Y12" i="10"/>
  <c r="W4" i="10"/>
  <c r="AC4" i="10" s="1"/>
  <c r="H21" i="10"/>
  <c r="K22" i="10"/>
  <c r="AB5" i="10"/>
  <c r="Z25" i="10"/>
  <c r="Z7" i="10"/>
  <c r="X20" i="10"/>
  <c r="W8" i="10"/>
  <c r="Z6" i="10"/>
  <c r="AB25" i="10"/>
  <c r="J18" i="10"/>
  <c r="H23" i="10"/>
  <c r="K17" i="10"/>
  <c r="X6" i="10"/>
  <c r="X18" i="10"/>
  <c r="K20" i="10"/>
  <c r="Y3" i="10"/>
  <c r="AB6" i="10"/>
  <c r="X8" i="10"/>
  <c r="Z20" i="10"/>
  <c r="K21" i="10"/>
  <c r="I22" i="10"/>
  <c r="M25" i="10"/>
  <c r="I21" i="10"/>
  <c r="AB8" i="10"/>
  <c r="AB3" i="10"/>
  <c r="X17" i="10"/>
  <c r="X3" i="10"/>
  <c r="Y9" i="10"/>
  <c r="X10" i="10"/>
  <c r="M19" i="10"/>
  <c r="M22" i="10"/>
  <c r="AB7" i="10"/>
  <c r="Z22" i="10"/>
  <c r="Z10" i="10"/>
  <c r="X4" i="10"/>
  <c r="Y10" i="10"/>
  <c r="H19" i="10"/>
  <c r="M23" i="10"/>
  <c r="Z5" i="10"/>
  <c r="X9" i="10"/>
  <c r="J19" i="10"/>
  <c r="K18" i="10"/>
  <c r="I25" i="10"/>
  <c r="K16" i="10"/>
  <c r="J20" i="10"/>
  <c r="Z17" i="10"/>
  <c r="K29" i="10" s="1"/>
  <c r="Z4" i="10"/>
  <c r="Y8" i="10"/>
  <c r="Z18" i="10"/>
  <c r="Y18" i="10"/>
  <c r="J22" i="10"/>
  <c r="K23" i="10"/>
  <c r="W12" i="10"/>
  <c r="Y20" i="10"/>
  <c r="Y7" i="10"/>
  <c r="M21" i="10"/>
  <c r="Y4" i="10"/>
  <c r="J16" i="10"/>
  <c r="H17" i="10"/>
  <c r="W5" i="10"/>
  <c r="W3" i="10"/>
  <c r="M20" i="10"/>
  <c r="W6" i="10"/>
  <c r="Y5" i="10"/>
  <c r="J17" i="10"/>
  <c r="I20" i="10"/>
  <c r="H20" i="10"/>
  <c r="N20" i="10" s="1"/>
  <c r="AB20" i="10"/>
  <c r="I16" i="10"/>
  <c r="AB4" i="10"/>
  <c r="H18" i="10"/>
  <c r="J25" i="10"/>
  <c r="M18" i="10"/>
  <c r="X12" i="10"/>
  <c r="AB10" i="10"/>
  <c r="AB9" i="10"/>
  <c r="I18" i="10"/>
  <c r="AB18" i="10"/>
  <c r="M30" i="10" s="1"/>
  <c r="Z12" i="10"/>
  <c r="J21" i="10"/>
  <c r="M17" i="10"/>
  <c r="W10" i="10"/>
  <c r="Z9" i="10"/>
  <c r="Z8" i="10"/>
  <c r="AB23" i="10"/>
  <c r="M35" i="10" s="1"/>
  <c r="AB16" i="10"/>
  <c r="M28" i="10" s="1"/>
  <c r="X23" i="10"/>
  <c r="AB17" i="10"/>
  <c r="M29" i="10" s="1"/>
  <c r="Z21" i="10"/>
  <c r="Y19" i="10"/>
  <c r="Y25" i="10"/>
  <c r="Y22" i="10"/>
  <c r="J34" i="10" s="1"/>
  <c r="X22" i="10"/>
  <c r="AB21" i="10"/>
  <c r="X25" i="10"/>
  <c r="I37" i="10" s="1"/>
  <c r="Z23" i="10"/>
  <c r="K35" i="10" s="1"/>
  <c r="AB19" i="10"/>
  <c r="M31" i="10" s="1"/>
  <c r="Z16" i="10"/>
  <c r="K28" i="10" s="1"/>
  <c r="X21" i="10"/>
  <c r="I33" i="10" s="1"/>
  <c r="X16" i="10"/>
  <c r="I28" i="10" s="1"/>
  <c r="Y23" i="10"/>
  <c r="J35" i="10" s="1"/>
  <c r="Y21" i="10"/>
  <c r="Z19" i="10"/>
  <c r="Y16" i="10"/>
  <c r="J28" i="10" s="1"/>
  <c r="X19" i="10"/>
  <c r="I31" i="10" s="1"/>
  <c r="W9" i="10"/>
  <c r="K19" i="10"/>
  <c r="Y6" i="10"/>
  <c r="I23" i="10"/>
  <c r="H25" i="10"/>
  <c r="I17" i="10"/>
  <c r="N3" i="10"/>
  <c r="AB12" i="10"/>
  <c r="K31" i="10" l="1"/>
  <c r="I35" i="10"/>
  <c r="N18" i="10"/>
  <c r="AC6" i="10"/>
  <c r="AC8" i="10"/>
  <c r="I36" i="10"/>
  <c r="L30" i="10"/>
  <c r="L35" i="10"/>
  <c r="J32" i="10"/>
  <c r="I30" i="10"/>
  <c r="I32" i="10"/>
  <c r="J36" i="10"/>
  <c r="L31" i="10"/>
  <c r="AC12" i="10"/>
  <c r="N19" i="10"/>
  <c r="AC11" i="10"/>
  <c r="N25" i="10"/>
  <c r="I34" i="10"/>
  <c r="M32" i="10"/>
  <c r="AC5" i="10"/>
  <c r="K37" i="10"/>
  <c r="K36" i="10"/>
  <c r="L32" i="10"/>
  <c r="L33" i="10"/>
  <c r="N17" i="10"/>
  <c r="K32" i="10"/>
  <c r="N23" i="10"/>
  <c r="M34" i="10"/>
  <c r="L37" i="10"/>
  <c r="AC7" i="10"/>
  <c r="M33" i="10"/>
  <c r="J30" i="10"/>
  <c r="I29" i="10"/>
  <c r="J29" i="10"/>
  <c r="L29" i="10"/>
  <c r="L36" i="10"/>
  <c r="N24" i="10"/>
  <c r="J33" i="10"/>
  <c r="J37" i="10"/>
  <c r="AC9" i="10"/>
  <c r="J31" i="10"/>
  <c r="AC10" i="10"/>
  <c r="K33" i="10"/>
  <c r="K30" i="10"/>
  <c r="K34" i="10"/>
  <c r="M37" i="10"/>
  <c r="N21" i="10"/>
  <c r="N22" i="10"/>
  <c r="L28" i="10"/>
  <c r="AC3" i="10"/>
  <c r="N16" i="10"/>
  <c r="E1" i="4" l="1"/>
  <c r="F1" i="4"/>
  <c r="B1" i="4"/>
  <c r="C1" i="4"/>
  <c r="D1" i="4"/>
  <c r="W24" i="10"/>
  <c r="AC24" i="10" s="1"/>
  <c r="W18" i="10"/>
  <c r="AC18" i="10" s="1"/>
  <c r="W17" i="10"/>
  <c r="AC17" i="10" s="1"/>
  <c r="W23" i="10"/>
  <c r="AC23" i="10" s="1"/>
  <c r="W22" i="10"/>
  <c r="W20" i="10"/>
  <c r="AC20" i="10" s="1"/>
  <c r="W16" i="10"/>
  <c r="AC16" i="10" s="1"/>
  <c r="W25" i="10"/>
  <c r="W21" i="10"/>
  <c r="W19" i="10"/>
  <c r="AC19" i="10" s="1"/>
  <c r="H37" i="10" l="1"/>
  <c r="N37" i="10" s="1"/>
  <c r="AC25" i="10"/>
  <c r="H34" i="10"/>
  <c r="N34" i="10" s="1"/>
  <c r="AC22" i="10"/>
  <c r="H33" i="10"/>
  <c r="N33" i="10" s="1"/>
  <c r="AC21" i="10"/>
  <c r="H30" i="10"/>
  <c r="N30" i="10" s="1"/>
  <c r="H36" i="10"/>
  <c r="N36" i="10" s="1"/>
  <c r="H29" i="10"/>
  <c r="N29" i="10" s="1"/>
  <c r="H31" i="10"/>
  <c r="N31" i="10" s="1"/>
  <c r="H32" i="10"/>
  <c r="N32" i="10" s="1"/>
  <c r="H35" i="10"/>
  <c r="N35" i="10" s="1"/>
  <c r="H28" i="10"/>
  <c r="N28" i="10" s="1"/>
</calcChain>
</file>

<file path=xl/sharedStrings.xml><?xml version="1.0" encoding="utf-8"?>
<sst xmlns="http://schemas.openxmlformats.org/spreadsheetml/2006/main" count="337" uniqueCount="140">
  <si>
    <t>Tid</t>
  </si>
  <si>
    <t>Ledare</t>
  </si>
  <si>
    <t>Glenn Boström</t>
  </si>
  <si>
    <t>Liam Boström</t>
  </si>
  <si>
    <t>Oliver Löfgren</t>
  </si>
  <si>
    <t>Adrian Hansson</t>
  </si>
  <si>
    <t>Fredrik Hansson</t>
  </si>
  <si>
    <t>August Brandt</t>
  </si>
  <si>
    <t>Ebbe Skanser</t>
  </si>
  <si>
    <t>Arvid With</t>
  </si>
  <si>
    <t>Charles Forsén</t>
  </si>
  <si>
    <t>Elliot Boss</t>
  </si>
  <si>
    <t>Jonathan Söderholm</t>
  </si>
  <si>
    <t>Love Lindberg</t>
  </si>
  <si>
    <t>Melker Backlund</t>
  </si>
  <si>
    <t>Nils Martinsson</t>
  </si>
  <si>
    <t>William Mogadasi</t>
  </si>
  <si>
    <t>Winston Elmesiöö</t>
  </si>
  <si>
    <t>Yones Alawad</t>
  </si>
  <si>
    <t>Misagh Mogadasi</t>
  </si>
  <si>
    <t>Tobias Sjöberg</t>
  </si>
  <si>
    <t>Mv</t>
  </si>
  <si>
    <t>B</t>
  </si>
  <si>
    <t>A</t>
  </si>
  <si>
    <t>Avb B</t>
  </si>
  <si>
    <t>Avb A</t>
  </si>
  <si>
    <t>Period 1</t>
  </si>
  <si>
    <t>Period 2</t>
  </si>
  <si>
    <t>TOT</t>
  </si>
  <si>
    <t xml:space="preserve">Leon Lidström </t>
  </si>
  <si>
    <t>Edvin Thorgren</t>
  </si>
  <si>
    <t>David Sandin</t>
  </si>
  <si>
    <t>Filip Adamsson</t>
  </si>
  <si>
    <t>Melker Lauridsen</t>
  </si>
  <si>
    <t>Zack Reinholdsson</t>
  </si>
  <si>
    <t>Axel Ramfjell</t>
  </si>
  <si>
    <t>Erik Ramfjell</t>
  </si>
  <si>
    <t>Walter Berglund</t>
  </si>
  <si>
    <t>Plan 1</t>
  </si>
  <si>
    <t>Plan 2</t>
  </si>
  <si>
    <t>Plan 3</t>
  </si>
  <si>
    <t>Sam Nyrén</t>
  </si>
  <si>
    <t>Ebbe Tunell</t>
  </si>
  <si>
    <t>Alexander Issa</t>
  </si>
  <si>
    <t>Alexander Normanian</t>
  </si>
  <si>
    <t>Amad Azzaddem</t>
  </si>
  <si>
    <t>Axel Kämpe</t>
  </si>
  <si>
    <t>Charlie Edén</t>
  </si>
  <si>
    <t>Filip Bruno</t>
  </si>
  <si>
    <t>Francesco Monge</t>
  </si>
  <si>
    <t>Gabriel Hettula</t>
  </si>
  <si>
    <t>Henry Källström</t>
  </si>
  <si>
    <t>Liam Enqvist</t>
  </si>
  <si>
    <t>Ludvig Skarps</t>
  </si>
  <si>
    <t>Malte Stranne</t>
  </si>
  <si>
    <t>Melvin Tillman</t>
  </si>
  <si>
    <t>Ryan Holland</t>
  </si>
  <si>
    <t>Samuel Sjödahl</t>
  </si>
  <si>
    <t>Valdemar Olin</t>
  </si>
  <si>
    <t>Vile Ryttersson</t>
  </si>
  <si>
    <t>Fredrik Edén</t>
  </si>
  <si>
    <t>Sahag Normanian</t>
  </si>
  <si>
    <t>Plan 4</t>
  </si>
  <si>
    <t>Plan 5</t>
  </si>
  <si>
    <t>Plan 6</t>
  </si>
  <si>
    <t>GIF Blå</t>
  </si>
  <si>
    <t>GIF Vit</t>
  </si>
  <si>
    <t>GIF Röd</t>
  </si>
  <si>
    <t>GIF Svart</t>
  </si>
  <si>
    <t>Mattias Brandt</t>
  </si>
  <si>
    <t>Avb Mv</t>
  </si>
  <si>
    <t>GIF Gul</t>
  </si>
  <si>
    <t>Fagersta vit</t>
  </si>
  <si>
    <t>14.00</t>
  </si>
  <si>
    <t>ESK Vit</t>
  </si>
  <si>
    <t>Skiljebo Blå</t>
  </si>
  <si>
    <t>Romfartuna 3</t>
  </si>
  <si>
    <t>VSK 5</t>
  </si>
  <si>
    <t>VIK Gul</t>
  </si>
  <si>
    <t>13.20</t>
  </si>
  <si>
    <t>Fagersta Blå</t>
  </si>
  <si>
    <t>Skiljebo Grön</t>
  </si>
  <si>
    <t>Romfartuna 2</t>
  </si>
  <si>
    <t>Åsunda</t>
  </si>
  <si>
    <t>ESK Svart</t>
  </si>
  <si>
    <t>12.40</t>
  </si>
  <si>
    <t>Romfartuna 1</t>
  </si>
  <si>
    <t>Skiljebo Röd</t>
  </si>
  <si>
    <t>HSK vit</t>
  </si>
  <si>
    <t>VSK 4</t>
  </si>
  <si>
    <t>12.00</t>
  </si>
  <si>
    <t>11.20</t>
  </si>
  <si>
    <t>10.40</t>
  </si>
  <si>
    <t>10.00</t>
  </si>
  <si>
    <t>09.20</t>
  </si>
  <si>
    <t>08.40</t>
  </si>
  <si>
    <t>GRUPP</t>
  </si>
  <si>
    <t>Fanna BK Vit</t>
  </si>
  <si>
    <t>Skiljebo Svart</t>
  </si>
  <si>
    <t>BK 30 Röd</t>
  </si>
  <si>
    <t>VIK Svart</t>
  </si>
  <si>
    <t>HSK röd</t>
  </si>
  <si>
    <t>VSK 3</t>
  </si>
  <si>
    <t>ESK Grön</t>
  </si>
  <si>
    <t>Skiljebo Gul</t>
  </si>
  <si>
    <t>BK 30 Svart</t>
  </si>
  <si>
    <t>Skogstorp 1</t>
  </si>
  <si>
    <t>VSK 2</t>
  </si>
  <si>
    <t>Fanna BK Svart</t>
  </si>
  <si>
    <t>VIK Röd</t>
  </si>
  <si>
    <t>Skogstorp 2</t>
  </si>
  <si>
    <t>BK 30 Vit</t>
  </si>
  <si>
    <t>VSK 1</t>
  </si>
  <si>
    <t>Grupp 6</t>
  </si>
  <si>
    <t>Grupp 5</t>
  </si>
  <si>
    <t>Grupp 4</t>
  </si>
  <si>
    <t>Grupp 3</t>
  </si>
  <si>
    <t>Grupp 2</t>
  </si>
  <si>
    <t>Grupp 1</t>
  </si>
  <si>
    <t>Fanna BK Svart - GIF Blå (Plan 3)</t>
  </si>
  <si>
    <t>VIK Röd - GIF Blå (Plan 3)</t>
  </si>
  <si>
    <t>VSK 2 - GIF Vit (Plan 1)</t>
  </si>
  <si>
    <t>VSK 1 - GIF Blå (Plan 1)</t>
  </si>
  <si>
    <t>BK 30 Svart - GIF Vit (Plan 2)</t>
  </si>
  <si>
    <t>VSK 4 - GIF Svart (Plan 4)</t>
  </si>
  <si>
    <t>Åsunda - GIF Röd (Plan 4)</t>
  </si>
  <si>
    <t>Skiljebo Blå - GIF Gul (Plan 5)</t>
  </si>
  <si>
    <t>GIF Svart - Romfartuna 1 (Plan 6)</t>
  </si>
  <si>
    <t>GIF Röd - Fagersta Blå (Plan 6)</t>
  </si>
  <si>
    <t>VSK 5 - GIF Gul (Plan 6)</t>
  </si>
  <si>
    <t>GIF Svart - ESK Svart (Plan 6)</t>
  </si>
  <si>
    <t>GIF Röd - VIK Gul (Plan 6)</t>
  </si>
  <si>
    <t>Fagersta Vit - GIF Gul (Plan 6)</t>
  </si>
  <si>
    <t>Skiljebo SK Gul - GIF Vit (Plan 2)</t>
  </si>
  <si>
    <t>Lucas Wang</t>
  </si>
  <si>
    <t>Theodor Hedmark Bergström</t>
  </si>
  <si>
    <t>Skälby IP, 4e Maj. 
Matchtid: 2 x 15 min</t>
  </si>
  <si>
    <t>08:40
VSK 4 (Plan 4)</t>
  </si>
  <si>
    <t>10:40
Romfartuna 1 (Plan 6)</t>
  </si>
  <si>
    <t>12:40
ESK Svart (Plan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</si>
</sst>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2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43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13" applyNumberFormat="0" applyAlignment="0" applyProtection="0"/>
  </cellStyleXfs>
  <cellXfs count="6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6" fillId="0" borderId="0" xfId="0" applyFont="1" applyAlignment="1">
      <alignment horizontal="center" wrapText="1"/>
    </xf>
    <xf numFmtId="0" fontId="10" fillId="5" borderId="13" xfId="4" applyFont="1"/>
    <xf numFmtId="164" fontId="0" fillId="0" borderId="0" xfId="2" applyNumberFormat="1" applyFont="1" applyAlignment="1">
      <alignment horizontal="center"/>
    </xf>
    <xf numFmtId="164" fontId="10" fillId="5" borderId="13" xfId="4" applyNumberFormat="1" applyFont="1" applyAlignment="1">
      <alignment horizontal="center"/>
    </xf>
    <xf numFmtId="0" fontId="10" fillId="5" borderId="13" xfId="4" applyFont="1" applyAlignment="1">
      <alignment horizontal="center"/>
    </xf>
    <xf numFmtId="0" fontId="9" fillId="5" borderId="4" xfId="4" applyBorder="1"/>
    <xf numFmtId="0" fontId="9" fillId="5" borderId="2" xfId="4" applyBorder="1"/>
    <xf numFmtId="0" fontId="9" fillId="5" borderId="3" xfId="4" applyBorder="1"/>
    <xf numFmtId="0" fontId="9" fillId="5" borderId="4" xfId="4" applyBorder="1" applyAlignment="1">
      <alignment horizontal="center"/>
    </xf>
    <xf numFmtId="0" fontId="9" fillId="5" borderId="2" xfId="4" applyBorder="1" applyAlignment="1">
      <alignment horizontal="center"/>
    </xf>
    <xf numFmtId="0" fontId="9" fillId="5" borderId="3" xfId="4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" borderId="5" xfId="0" applyFont="1" applyFill="1" applyBorder="1"/>
    <xf numFmtId="20" fontId="0" fillId="0" borderId="7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/>
    <xf numFmtId="0" fontId="0" fillId="0" borderId="2" xfId="0" applyBorder="1" applyAlignment="1">
      <alignment horizontal="left"/>
    </xf>
    <xf numFmtId="164" fontId="0" fillId="0" borderId="0" xfId="2" applyNumberFormat="1" applyFont="1" applyFill="1" applyAlignment="1">
      <alignment horizontal="center"/>
    </xf>
    <xf numFmtId="0" fontId="8" fillId="0" borderId="0" xfId="3" applyFill="1" applyBorder="1"/>
    <xf numFmtId="0" fontId="8" fillId="4" borderId="14" xfId="3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0" fontId="9" fillId="5" borderId="13" xfId="4" applyNumberFormat="1" applyAlignment="1">
      <alignment horizontal="center" wrapText="1"/>
    </xf>
    <xf numFmtId="0" fontId="9" fillId="5" borderId="13" xfId="4" applyAlignment="1">
      <alignment horizontal="center" wrapText="1"/>
    </xf>
  </cellXfs>
  <cellStyles count="5">
    <cellStyle name="Comma" xfId="2" builtinId="3"/>
    <cellStyle name="Input" xfId="4" builtinId="20"/>
    <cellStyle name="Neutral" xfId="3" builtinId="28"/>
    <cellStyle name="Normal" xfId="0" builtinId="0"/>
    <cellStyle name="Normal 2" xfId="1" xr:uid="{703FEB8C-5C74-4A39-A507-889819D07831}"/>
  </cellStyles>
  <dxfs count="9">
    <dxf>
      <font>
        <color rgb="FF9C5700"/>
      </font>
      <fill>
        <patternFill>
          <bgColor rgb="FFFFEB9C"/>
        </patternFill>
      </fill>
    </dxf>
    <dxf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8B8776-EC05-40D5-9350-E7DAE47B4B50}" name="Table1" displayName="Table1" ref="A17:F66" totalsRowShown="0" headerRowDxfId="8" dataDxfId="7">
  <autoFilter ref="A17:F66" xr:uid="{E58B8776-EC05-40D5-9350-E7DAE47B4B50}"/>
  <tableColumns count="6">
    <tableColumn id="1" xr3:uid="{3EA8D56F-063B-4B05-A41F-911020E9205D}" name="Tid" dataDxfId="6"/>
    <tableColumn id="3" xr3:uid="{979FA46A-C117-47D8-B4B5-E47F181E6B77}" name="GIF Blå" dataDxfId="5"/>
    <tableColumn id="4" xr3:uid="{0EF8CE73-1F2A-4723-AD8B-CA385EED286A}" name="GIF Vit" dataDxfId="4"/>
    <tableColumn id="2" xr3:uid="{D0681620-A0FA-4B57-B73B-2A04F2D6FB73}" name="GIF Röd" dataDxfId="3"/>
    <tableColumn id="5" xr3:uid="{722740FC-8E2D-46F8-9EBD-557C39EC8948}" name="GIF Gul" dataDxfId="2"/>
    <tableColumn id="6" xr3:uid="{8132C364-F4CC-46B3-80AD-C05AFC2EC9B8}" name="GIF Svar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15A12-F1B1-4F9E-A295-9A678DA7A1C5}">
  <dimension ref="A1:I67"/>
  <sheetViews>
    <sheetView tabSelected="1" zoomScaleNormal="100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/>
    </sheetView>
  </sheetViews>
  <sheetFormatPr defaultRowHeight="15" x14ac:dyDescent="0.25"/>
  <cols>
    <col min="1" max="1" width="11.28515625" bestFit="1" customWidth="1"/>
    <col min="2" max="2" width="34.42578125" bestFit="1" customWidth="1"/>
    <col min="3" max="3" width="31.42578125" bestFit="1" customWidth="1"/>
    <col min="4" max="4" width="32.42578125" bestFit="1" customWidth="1"/>
    <col min="5" max="5" width="36.28515625" customWidth="1"/>
    <col min="6" max="6" width="35.5703125" bestFit="1" customWidth="1"/>
    <col min="8" max="8" width="24.85546875" style="32" bestFit="1" customWidth="1"/>
  </cols>
  <sheetData>
    <row r="1" spans="1:7" ht="23.25" x14ac:dyDescent="0.35">
      <c r="B1" s="2" t="str">
        <f>Table1[[#Headers],[GIF Blå]]</f>
        <v>GIF Blå</v>
      </c>
      <c r="C1" s="2" t="str">
        <f>Table1[[#Headers],[GIF Vit]]</f>
        <v>GIF Vit</v>
      </c>
      <c r="D1" s="2" t="str">
        <f>Table1[[#Headers],[GIF Röd]]</f>
        <v>GIF Röd</v>
      </c>
      <c r="E1" s="2" t="str">
        <f>Table1[[#Headers],[GIF Gul]]</f>
        <v>GIF Gul</v>
      </c>
      <c r="F1" s="2" t="str">
        <f>Table1[[#Headers],[GIF Svart]]</f>
        <v>GIF Svart</v>
      </c>
    </row>
    <row r="2" spans="1:7" x14ac:dyDescent="0.25">
      <c r="B2" s="32" t="s">
        <v>46</v>
      </c>
      <c r="C2" s="32" t="s">
        <v>9</v>
      </c>
      <c r="D2" s="32" t="s">
        <v>5</v>
      </c>
      <c r="E2" s="32" t="s">
        <v>7</v>
      </c>
      <c r="F2" s="32" t="s">
        <v>43</v>
      </c>
      <c r="G2" s="4"/>
    </row>
    <row r="3" spans="1:7" x14ac:dyDescent="0.25">
      <c r="B3" s="32" t="s">
        <v>35</v>
      </c>
      <c r="C3" s="32" t="s">
        <v>10</v>
      </c>
      <c r="D3" s="32" t="s">
        <v>45</v>
      </c>
      <c r="E3" s="32" t="s">
        <v>47</v>
      </c>
      <c r="F3" s="32" t="s">
        <v>44</v>
      </c>
      <c r="G3" s="4"/>
    </row>
    <row r="4" spans="1:7" x14ac:dyDescent="0.25">
      <c r="B4" t="s">
        <v>49</v>
      </c>
      <c r="C4" s="32" t="s">
        <v>8</v>
      </c>
      <c r="D4" s="32" t="s">
        <v>42</v>
      </c>
      <c r="E4" s="32" t="s">
        <v>31</v>
      </c>
      <c r="F4" s="32" t="s">
        <v>48</v>
      </c>
      <c r="G4" s="4"/>
    </row>
    <row r="5" spans="1:7" x14ac:dyDescent="0.25">
      <c r="B5" s="32" t="s">
        <v>51</v>
      </c>
      <c r="C5" s="32" t="s">
        <v>30</v>
      </c>
      <c r="D5" s="32" t="s">
        <v>134</v>
      </c>
      <c r="E5" s="32" t="s">
        <v>32</v>
      </c>
      <c r="F5" s="32" t="s">
        <v>29</v>
      </c>
      <c r="G5" s="4"/>
    </row>
    <row r="6" spans="1:7" x14ac:dyDescent="0.25">
      <c r="B6" s="32" t="s">
        <v>52</v>
      </c>
      <c r="C6" s="32" t="s">
        <v>11</v>
      </c>
      <c r="D6" s="32" t="s">
        <v>33</v>
      </c>
      <c r="E6" s="32" t="s">
        <v>12</v>
      </c>
      <c r="F6" s="32" t="s">
        <v>3</v>
      </c>
      <c r="G6" s="4"/>
    </row>
    <row r="7" spans="1:7" x14ac:dyDescent="0.25">
      <c r="B7" s="32" t="s">
        <v>54</v>
      </c>
      <c r="C7" s="32" t="s">
        <v>50</v>
      </c>
      <c r="D7" s="32" t="s">
        <v>135</v>
      </c>
      <c r="E7" s="32" t="s">
        <v>13</v>
      </c>
      <c r="F7" s="32" t="s">
        <v>53</v>
      </c>
      <c r="G7" s="4"/>
    </row>
    <row r="8" spans="1:7" x14ac:dyDescent="0.25">
      <c r="B8" s="32" t="s">
        <v>55</v>
      </c>
      <c r="C8" s="32" t="s">
        <v>4</v>
      </c>
      <c r="D8" s="32" t="s">
        <v>58</v>
      </c>
      <c r="E8" s="32" t="s">
        <v>14</v>
      </c>
      <c r="F8" s="32" t="s">
        <v>57</v>
      </c>
      <c r="G8" s="4"/>
    </row>
    <row r="9" spans="1:7" x14ac:dyDescent="0.25">
      <c r="B9" s="32" t="s">
        <v>15</v>
      </c>
      <c r="C9" s="32" t="s">
        <v>56</v>
      </c>
      <c r="D9" s="32" t="s">
        <v>17</v>
      </c>
      <c r="E9" s="32" t="s">
        <v>41</v>
      </c>
      <c r="F9" s="32" t="s">
        <v>34</v>
      </c>
      <c r="G9" s="4"/>
    </row>
    <row r="10" spans="1:7" x14ac:dyDescent="0.25">
      <c r="B10" s="32" t="s">
        <v>16</v>
      </c>
      <c r="C10" s="32" t="s">
        <v>59</v>
      </c>
      <c r="D10" s="32" t="s">
        <v>18</v>
      </c>
      <c r="E10" s="32" t="s">
        <v>37</v>
      </c>
      <c r="F10" s="32"/>
      <c r="G10" s="4"/>
    </row>
    <row r="11" spans="1:7" x14ac:dyDescent="0.25">
      <c r="C11" s="32"/>
      <c r="E11" s="32"/>
      <c r="F11" s="32"/>
      <c r="G11" s="4"/>
    </row>
    <row r="12" spans="1:7" x14ac:dyDescent="0.25">
      <c r="A12" s="3" t="s">
        <v>1</v>
      </c>
      <c r="B12" s="34" t="s">
        <v>36</v>
      </c>
      <c r="C12" s="14" t="s">
        <v>20</v>
      </c>
      <c r="D12" s="34" t="s">
        <v>6</v>
      </c>
      <c r="E12" s="14" t="s">
        <v>60</v>
      </c>
      <c r="F12" s="14" t="s">
        <v>2</v>
      </c>
      <c r="G12" s="4"/>
    </row>
    <row r="13" spans="1:7" x14ac:dyDescent="0.25">
      <c r="B13" s="32" t="s">
        <v>19</v>
      </c>
      <c r="C13" s="32"/>
      <c r="E13" s="32" t="s">
        <v>69</v>
      </c>
      <c r="F13" s="32" t="s">
        <v>61</v>
      </c>
      <c r="G13" s="4"/>
    </row>
    <row r="15" spans="1:7" ht="15.75" thickBot="1" x14ac:dyDescent="0.3"/>
    <row r="16" spans="1:7" ht="45" customHeight="1" x14ac:dyDescent="0.35">
      <c r="A16" s="29"/>
      <c r="B16" s="55" t="s">
        <v>136</v>
      </c>
      <c r="C16" s="56"/>
      <c r="D16" s="56"/>
      <c r="E16" s="56"/>
      <c r="F16" s="57"/>
    </row>
    <row r="17" spans="1:9" ht="23.25" x14ac:dyDescent="0.35">
      <c r="A17" s="11" t="s">
        <v>0</v>
      </c>
      <c r="B17" s="11" t="s">
        <v>65</v>
      </c>
      <c r="C17" s="28" t="s">
        <v>66</v>
      </c>
      <c r="D17" s="28" t="s">
        <v>67</v>
      </c>
      <c r="E17" s="28" t="s">
        <v>71</v>
      </c>
      <c r="F17" s="12" t="s">
        <v>68</v>
      </c>
      <c r="G17" s="1"/>
    </row>
    <row r="18" spans="1:9" ht="14.45" hidden="1" customHeight="1" x14ac:dyDescent="0.25">
      <c r="A18" s="30">
        <v>0.35416666666666669</v>
      </c>
      <c r="B18" s="7"/>
      <c r="C18" s="27"/>
      <c r="D18" s="27"/>
      <c r="E18" s="27"/>
      <c r="F18" s="6"/>
    </row>
    <row r="19" spans="1:9" ht="15" customHeight="1" x14ac:dyDescent="0.25">
      <c r="A19" s="30">
        <v>0.3611111111111111</v>
      </c>
      <c r="B19" s="5" t="s">
        <v>119</v>
      </c>
      <c r="C19" s="26"/>
      <c r="D19" s="26"/>
      <c r="E19" s="26"/>
      <c r="F19" s="6" t="s">
        <v>124</v>
      </c>
    </row>
    <row r="20" spans="1:9" ht="15" hidden="1" customHeight="1" x14ac:dyDescent="0.25">
      <c r="A20" s="30">
        <v>0.36805555555555503</v>
      </c>
      <c r="B20" s="5"/>
      <c r="C20" s="26"/>
      <c r="D20" s="26"/>
      <c r="E20" s="26"/>
      <c r="F20" s="6"/>
      <c r="I20" s="1"/>
    </row>
    <row r="21" spans="1:9" ht="14.45" hidden="1" customHeight="1" x14ac:dyDescent="0.25">
      <c r="A21" s="30">
        <v>0.375</v>
      </c>
      <c r="B21" s="5"/>
      <c r="C21" s="26"/>
      <c r="D21" s="26"/>
      <c r="E21" s="26"/>
      <c r="F21" s="6"/>
    </row>
    <row r="22" spans="1:9" ht="15" hidden="1" customHeight="1" x14ac:dyDescent="0.25">
      <c r="A22" s="30">
        <v>0.38194444444444398</v>
      </c>
      <c r="B22" s="5"/>
      <c r="C22" s="26"/>
      <c r="D22" s="26"/>
      <c r="E22" s="26"/>
      <c r="F22" s="6"/>
    </row>
    <row r="23" spans="1:9" ht="15" customHeight="1" x14ac:dyDescent="0.25">
      <c r="A23" s="30">
        <v>0.38888888888888901</v>
      </c>
      <c r="B23" s="5"/>
      <c r="C23" s="26" t="s">
        <v>133</v>
      </c>
      <c r="D23" s="26" t="s">
        <v>125</v>
      </c>
      <c r="E23" s="26"/>
      <c r="F23" s="6"/>
    </row>
    <row r="24" spans="1:9" ht="14.45" hidden="1" customHeight="1" x14ac:dyDescent="0.25">
      <c r="A24" s="30">
        <v>0.39583333333333298</v>
      </c>
      <c r="B24" s="5"/>
      <c r="C24" s="26"/>
      <c r="D24" s="26"/>
      <c r="E24" s="26"/>
      <c r="F24" s="6"/>
    </row>
    <row r="25" spans="1:9" ht="15" hidden="1" customHeight="1" x14ac:dyDescent="0.25">
      <c r="A25" s="30">
        <v>0.40277777777777801</v>
      </c>
      <c r="B25" s="5"/>
      <c r="C25" s="26"/>
      <c r="D25" s="26"/>
      <c r="E25" s="26"/>
      <c r="F25" s="6"/>
    </row>
    <row r="26" spans="1:9" ht="15" hidden="1" customHeight="1" x14ac:dyDescent="0.25">
      <c r="A26" s="30">
        <v>0.40972222222222199</v>
      </c>
      <c r="B26" s="5"/>
      <c r="C26" s="26"/>
      <c r="D26" s="26"/>
      <c r="E26" s="26"/>
      <c r="F26" s="6"/>
    </row>
    <row r="27" spans="1:9" x14ac:dyDescent="0.25">
      <c r="A27" s="30">
        <v>0.41666666666666602</v>
      </c>
      <c r="B27" s="5"/>
      <c r="C27" s="27"/>
      <c r="D27" s="27"/>
      <c r="E27" s="27" t="s">
        <v>126</v>
      </c>
      <c r="F27" s="6"/>
    </row>
    <row r="28" spans="1:9" ht="15" hidden="1" customHeight="1" x14ac:dyDescent="0.25">
      <c r="A28" s="30">
        <v>0.42361111111111099</v>
      </c>
      <c r="B28" s="5"/>
      <c r="C28" s="26"/>
      <c r="D28" s="26"/>
      <c r="E28" s="26"/>
      <c r="F28" s="6"/>
    </row>
    <row r="29" spans="1:9" ht="15" hidden="1" customHeight="1" x14ac:dyDescent="0.25">
      <c r="A29" s="30">
        <v>0.43055555555555503</v>
      </c>
      <c r="B29" s="5"/>
      <c r="C29" s="26"/>
      <c r="D29" s="26"/>
      <c r="E29" s="26"/>
      <c r="F29" s="6"/>
    </row>
    <row r="30" spans="1:9" ht="14.45" hidden="1" customHeight="1" x14ac:dyDescent="0.25">
      <c r="A30" s="30">
        <v>0.4375</v>
      </c>
      <c r="B30" s="5"/>
      <c r="C30" s="26"/>
      <c r="D30" s="26"/>
      <c r="E30" s="26"/>
      <c r="F30" s="6"/>
    </row>
    <row r="31" spans="1:9" ht="15" customHeight="1" x14ac:dyDescent="0.25">
      <c r="A31" s="30">
        <v>0.44444444444444398</v>
      </c>
      <c r="B31" s="5" t="s">
        <v>120</v>
      </c>
      <c r="C31" s="26"/>
      <c r="D31" s="26"/>
      <c r="E31" s="26"/>
      <c r="F31" s="6" t="s">
        <v>127</v>
      </c>
    </row>
    <row r="32" spans="1:9" ht="15" hidden="1" customHeight="1" x14ac:dyDescent="0.25">
      <c r="A32" s="30">
        <v>0.45138888888888901</v>
      </c>
      <c r="B32" s="5"/>
      <c r="C32" s="26"/>
      <c r="D32" s="26"/>
      <c r="E32" s="26"/>
      <c r="F32" s="6"/>
    </row>
    <row r="33" spans="1:6" ht="14.45" hidden="1" customHeight="1" x14ac:dyDescent="0.25">
      <c r="A33" s="30">
        <v>0.45833333333333298</v>
      </c>
      <c r="B33" s="5"/>
      <c r="C33" s="26"/>
      <c r="D33" s="26"/>
      <c r="E33" s="26"/>
      <c r="F33" s="6"/>
    </row>
    <row r="34" spans="1:6" ht="15" hidden="1" customHeight="1" x14ac:dyDescent="0.25">
      <c r="A34" s="30">
        <v>0.46527777777777801</v>
      </c>
      <c r="B34" s="5"/>
      <c r="C34" s="26"/>
      <c r="D34" s="26"/>
      <c r="E34" s="26"/>
      <c r="F34" s="6"/>
    </row>
    <row r="35" spans="1:6" ht="15" customHeight="1" x14ac:dyDescent="0.25">
      <c r="A35" s="30">
        <v>0.47222222222222199</v>
      </c>
      <c r="B35" s="5"/>
      <c r="C35" s="26" t="s">
        <v>121</v>
      </c>
      <c r="D35" s="26" t="s">
        <v>128</v>
      </c>
      <c r="E35" s="26"/>
      <c r="F35" s="6"/>
    </row>
    <row r="36" spans="1:6" ht="14.45" hidden="1" customHeight="1" x14ac:dyDescent="0.25">
      <c r="A36" s="30">
        <v>0.47916666666666702</v>
      </c>
      <c r="B36" s="7"/>
      <c r="C36" s="27"/>
      <c r="D36" s="27"/>
      <c r="E36" s="27"/>
      <c r="F36" s="6"/>
    </row>
    <row r="37" spans="1:6" ht="15" hidden="1" customHeight="1" x14ac:dyDescent="0.25">
      <c r="A37" s="30">
        <v>0.48611111111111099</v>
      </c>
      <c r="B37" s="5"/>
      <c r="C37" s="26"/>
      <c r="D37" s="26"/>
      <c r="E37" s="26"/>
      <c r="F37" s="6"/>
    </row>
    <row r="38" spans="1:6" ht="15" hidden="1" customHeight="1" x14ac:dyDescent="0.25">
      <c r="A38" s="30">
        <v>0.49305555555555503</v>
      </c>
      <c r="B38" s="5"/>
      <c r="C38" s="26"/>
      <c r="D38" s="26"/>
      <c r="E38" s="26"/>
      <c r="F38" s="6"/>
    </row>
    <row r="39" spans="1:6" x14ac:dyDescent="0.25">
      <c r="A39" s="30">
        <v>0.5</v>
      </c>
      <c r="B39" s="5"/>
      <c r="C39" s="26"/>
      <c r="D39" s="26"/>
      <c r="E39" s="26" t="s">
        <v>129</v>
      </c>
      <c r="F39" s="6"/>
    </row>
    <row r="40" spans="1:6" ht="15" hidden="1" customHeight="1" x14ac:dyDescent="0.25">
      <c r="A40" s="30">
        <v>0.50694444444444398</v>
      </c>
      <c r="B40" s="5"/>
      <c r="C40" s="26"/>
      <c r="D40" s="26"/>
      <c r="E40" s="26"/>
      <c r="F40" s="6"/>
    </row>
    <row r="41" spans="1:6" ht="15" hidden="1" customHeight="1" x14ac:dyDescent="0.25">
      <c r="A41" s="30">
        <v>0.51388888888888895</v>
      </c>
      <c r="B41" s="5"/>
      <c r="C41" s="26"/>
      <c r="D41" s="26"/>
      <c r="E41" s="26"/>
      <c r="F41" s="6"/>
    </row>
    <row r="42" spans="1:6" ht="14.45" hidden="1" customHeight="1" x14ac:dyDescent="0.25">
      <c r="A42" s="30">
        <v>0.52083333333333304</v>
      </c>
      <c r="B42" s="5"/>
      <c r="C42" s="26"/>
      <c r="D42" s="26"/>
      <c r="E42" s="26"/>
      <c r="F42" s="6"/>
    </row>
    <row r="43" spans="1:6" ht="15" customHeight="1" x14ac:dyDescent="0.25">
      <c r="A43" s="30">
        <v>0.52777777777777701</v>
      </c>
      <c r="B43" s="5" t="s">
        <v>122</v>
      </c>
      <c r="C43" s="26"/>
      <c r="D43" s="26"/>
      <c r="E43" s="26"/>
      <c r="F43" s="6" t="s">
        <v>130</v>
      </c>
    </row>
    <row r="44" spans="1:6" ht="15" hidden="1" customHeight="1" x14ac:dyDescent="0.25">
      <c r="A44" s="30">
        <v>0.53472222222222199</v>
      </c>
      <c r="B44" s="5"/>
      <c r="C44" s="26"/>
      <c r="D44" s="26"/>
      <c r="E44" s="26"/>
      <c r="F44" s="6"/>
    </row>
    <row r="45" spans="1:6" ht="14.45" hidden="1" customHeight="1" x14ac:dyDescent="0.25">
      <c r="A45" s="30">
        <v>0.54166666666666596</v>
      </c>
      <c r="B45" s="5"/>
      <c r="C45" s="26"/>
      <c r="D45" s="26"/>
      <c r="E45" s="26"/>
      <c r="F45" s="8"/>
    </row>
    <row r="46" spans="1:6" ht="15" hidden="1" customHeight="1" x14ac:dyDescent="0.25">
      <c r="A46" s="30">
        <v>0.54861111111111105</v>
      </c>
      <c r="B46" s="5"/>
      <c r="C46" s="26"/>
      <c r="D46" s="26"/>
      <c r="E46" s="26"/>
      <c r="F46" s="6"/>
    </row>
    <row r="47" spans="1:6" ht="15" customHeight="1" x14ac:dyDescent="0.25">
      <c r="A47" s="30">
        <v>0.55555555555555503</v>
      </c>
      <c r="B47" s="5"/>
      <c r="C47" s="26" t="s">
        <v>123</v>
      </c>
      <c r="D47" s="26" t="s">
        <v>131</v>
      </c>
      <c r="E47" s="26"/>
      <c r="F47" s="6"/>
    </row>
    <row r="48" spans="1:6" ht="14.45" hidden="1" customHeight="1" x14ac:dyDescent="0.25">
      <c r="A48" s="30">
        <v>0.5625</v>
      </c>
      <c r="B48" s="7"/>
      <c r="C48" s="26"/>
      <c r="D48" s="26"/>
      <c r="E48" s="26"/>
      <c r="F48" s="6"/>
    </row>
    <row r="49" spans="1:6" ht="15" hidden="1" customHeight="1" x14ac:dyDescent="0.25">
      <c r="A49" s="30">
        <v>0.56944444444444398</v>
      </c>
      <c r="B49" s="5"/>
      <c r="C49" s="26"/>
      <c r="D49" s="26"/>
      <c r="E49" s="26"/>
      <c r="F49" s="6"/>
    </row>
    <row r="50" spans="1:6" ht="15" hidden="1" customHeight="1" x14ac:dyDescent="0.25">
      <c r="A50" s="30">
        <v>0.57638888888888795</v>
      </c>
      <c r="B50" s="5"/>
      <c r="C50" s="26"/>
      <c r="D50" s="26"/>
      <c r="E50" s="26"/>
      <c r="F50" s="6"/>
    </row>
    <row r="51" spans="1:6" ht="15.75" thickBot="1" x14ac:dyDescent="0.3">
      <c r="A51" s="30">
        <v>0.58333333333333304</v>
      </c>
      <c r="B51" s="5"/>
      <c r="C51" s="26"/>
      <c r="D51" s="26"/>
      <c r="E51" s="26" t="s">
        <v>132</v>
      </c>
      <c r="F51" s="6"/>
    </row>
    <row r="52" spans="1:6" ht="15" hidden="1" customHeight="1" x14ac:dyDescent="0.25">
      <c r="A52" s="30">
        <v>0.59027777777777801</v>
      </c>
      <c r="B52" s="5"/>
      <c r="C52" s="26"/>
      <c r="D52" s="26"/>
      <c r="E52" s="26"/>
      <c r="F52" s="6"/>
    </row>
    <row r="53" spans="1:6" ht="15" hidden="1" customHeight="1" x14ac:dyDescent="0.25">
      <c r="A53" s="30">
        <v>0.59722222222222299</v>
      </c>
      <c r="B53" s="5"/>
      <c r="C53" s="26"/>
      <c r="D53" s="26"/>
      <c r="E53" s="26"/>
      <c r="F53" s="6"/>
    </row>
    <row r="54" spans="1:6" ht="14.45" hidden="1" customHeight="1" x14ac:dyDescent="0.25">
      <c r="A54" s="30">
        <v>0.60416666666666796</v>
      </c>
      <c r="B54" s="5"/>
      <c r="C54" s="26"/>
      <c r="D54" s="26"/>
      <c r="E54" s="26"/>
      <c r="F54" s="8"/>
    </row>
    <row r="55" spans="1:6" ht="15" hidden="1" customHeight="1" x14ac:dyDescent="0.25">
      <c r="A55" s="30">
        <v>0.61111111111111305</v>
      </c>
      <c r="B55" s="5"/>
      <c r="C55" s="26"/>
      <c r="D55" s="26"/>
      <c r="E55" s="26"/>
      <c r="F55" s="6"/>
    </row>
    <row r="56" spans="1:6" ht="15" hidden="1" customHeight="1" x14ac:dyDescent="0.25">
      <c r="A56" s="30">
        <v>0.61805555555555802</v>
      </c>
      <c r="B56" s="5"/>
      <c r="C56" s="26"/>
      <c r="D56" s="26"/>
      <c r="E56" s="26"/>
      <c r="F56" s="6"/>
    </row>
    <row r="57" spans="1:6" ht="14.45" hidden="1" customHeight="1" x14ac:dyDescent="0.25">
      <c r="A57" s="30">
        <v>0.625000000000004</v>
      </c>
      <c r="B57" s="5"/>
      <c r="C57" s="26"/>
      <c r="D57" s="26"/>
      <c r="E57" s="26"/>
      <c r="F57" s="6"/>
    </row>
    <row r="58" spans="1:6" ht="15" hidden="1" customHeight="1" x14ac:dyDescent="0.25">
      <c r="A58" s="30">
        <v>0.63194444444444897</v>
      </c>
      <c r="B58" s="5"/>
      <c r="C58" s="26"/>
      <c r="D58" s="26"/>
      <c r="E58" s="26"/>
      <c r="F58" s="6"/>
    </row>
    <row r="59" spans="1:6" ht="15" hidden="1" customHeight="1" x14ac:dyDescent="0.25">
      <c r="A59" s="30">
        <v>0.63888888888889395</v>
      </c>
      <c r="B59" s="5"/>
      <c r="C59" s="26"/>
      <c r="D59" s="26"/>
      <c r="E59" s="26"/>
      <c r="F59" s="6"/>
    </row>
    <row r="60" spans="1:6" ht="14.45" hidden="1" customHeight="1" x14ac:dyDescent="0.25">
      <c r="A60" s="30">
        <v>0.64583333333333903</v>
      </c>
      <c r="B60" s="5"/>
      <c r="C60" s="26"/>
      <c r="D60" s="26"/>
      <c r="E60" s="26"/>
      <c r="F60" s="6"/>
    </row>
    <row r="61" spans="1:6" ht="15" hidden="1" customHeight="1" x14ac:dyDescent="0.25">
      <c r="A61" s="30">
        <v>0.65277777777778401</v>
      </c>
      <c r="B61" s="5"/>
      <c r="C61" s="26"/>
      <c r="D61" s="26"/>
      <c r="E61" s="26"/>
      <c r="F61" s="6"/>
    </row>
    <row r="62" spans="1:6" ht="15" hidden="1" customHeight="1" x14ac:dyDescent="0.25">
      <c r="A62" s="30">
        <v>0.65972222222222898</v>
      </c>
      <c r="B62" s="5"/>
      <c r="C62" s="26"/>
      <c r="D62" s="26"/>
      <c r="E62" s="26"/>
      <c r="F62" s="6"/>
    </row>
    <row r="63" spans="1:6" hidden="1" x14ac:dyDescent="0.25">
      <c r="A63" s="30">
        <v>0.66666666666667396</v>
      </c>
      <c r="B63" s="5"/>
      <c r="C63" s="26"/>
      <c r="D63" s="26"/>
      <c r="E63" s="26"/>
      <c r="F63" s="8"/>
    </row>
    <row r="64" spans="1:6" ht="15" hidden="1" customHeight="1" x14ac:dyDescent="0.25">
      <c r="A64" s="30">
        <v>0.67361111111111904</v>
      </c>
      <c r="B64" s="5"/>
      <c r="C64" s="26"/>
      <c r="D64" s="26"/>
      <c r="E64" s="26"/>
      <c r="F64" s="6"/>
    </row>
    <row r="65" spans="1:6" ht="15" hidden="1" customHeight="1" x14ac:dyDescent="0.25">
      <c r="A65" s="30">
        <v>0.68055555555556402</v>
      </c>
      <c r="B65" s="5"/>
      <c r="C65" s="26"/>
      <c r="D65" s="26"/>
      <c r="E65" s="26"/>
      <c r="F65" s="6"/>
    </row>
    <row r="66" spans="1:6" ht="15" hidden="1" customHeight="1" thickBot="1" x14ac:dyDescent="0.3">
      <c r="A66" s="31">
        <v>0.68750000000000899</v>
      </c>
      <c r="B66" s="9"/>
      <c r="C66" s="13"/>
      <c r="D66" s="13"/>
      <c r="E66" s="13"/>
      <c r="F66" s="10"/>
    </row>
    <row r="67" spans="1:6" x14ac:dyDescent="0.25">
      <c r="A67" s="33"/>
      <c r="B67" s="33"/>
      <c r="C67" s="33"/>
      <c r="D67" s="33"/>
      <c r="E67" s="33"/>
      <c r="F67" s="33"/>
    </row>
  </sheetData>
  <sortState xmlns:xlrd2="http://schemas.microsoft.com/office/spreadsheetml/2017/richdata2" ref="F2:F9">
    <sortCondition ref="F2:F9"/>
  </sortState>
  <mergeCells count="1">
    <mergeCell ref="B16:F16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137B-51B1-44EE-9D52-F2219111F764}">
  <dimension ref="A1:P31"/>
  <sheetViews>
    <sheetView zoomScaleNormal="100" workbookViewId="0"/>
  </sheetViews>
  <sheetFormatPr defaultRowHeight="15" x14ac:dyDescent="0.25"/>
  <cols>
    <col min="1" max="1" width="13.28515625" bestFit="1" customWidth="1"/>
    <col min="3" max="3" width="14" bestFit="1" customWidth="1"/>
    <col min="4" max="4" width="13.85546875" bestFit="1" customWidth="1"/>
    <col min="5" max="5" width="9.7109375" customWidth="1"/>
    <col min="7" max="7" width="14" bestFit="1" customWidth="1"/>
    <col min="8" max="8" width="12.85546875" bestFit="1" customWidth="1"/>
    <col min="9" max="9" width="10" customWidth="1"/>
    <col min="10" max="10" width="9.140625" customWidth="1"/>
    <col min="11" max="12" width="14" bestFit="1" customWidth="1"/>
    <col min="14" max="14" width="12.85546875" bestFit="1" customWidth="1"/>
    <col min="15" max="15" width="13.7109375" bestFit="1" customWidth="1"/>
    <col min="16" max="16" width="13.42578125" bestFit="1" customWidth="1"/>
    <col min="17" max="17" width="12.85546875" bestFit="1" customWidth="1"/>
    <col min="19" max="19" width="12.85546875" bestFit="1" customWidth="1"/>
    <col min="20" max="20" width="13.42578125" bestFit="1" customWidth="1"/>
    <col min="23" max="24" width="13.7109375" bestFit="1" customWidth="1"/>
  </cols>
  <sheetData>
    <row r="1" spans="1:16" x14ac:dyDescent="0.25">
      <c r="A1" s="54" t="s">
        <v>118</v>
      </c>
      <c r="B1" s="54"/>
      <c r="C1" s="54" t="s">
        <v>117</v>
      </c>
      <c r="D1" s="54"/>
      <c r="E1" s="54" t="s">
        <v>116</v>
      </c>
      <c r="F1" s="54"/>
      <c r="G1" s="54" t="s">
        <v>115</v>
      </c>
      <c r="H1" s="54"/>
      <c r="I1" s="54" t="s">
        <v>114</v>
      </c>
      <c r="J1" s="54"/>
      <c r="K1" s="54" t="s">
        <v>113</v>
      </c>
    </row>
    <row r="2" spans="1:16" x14ac:dyDescent="0.25">
      <c r="A2" s="4" t="s">
        <v>112</v>
      </c>
      <c r="B2" s="4"/>
      <c r="C2" s="4" t="s">
        <v>107</v>
      </c>
      <c r="D2" s="4"/>
      <c r="E2" s="4" t="s">
        <v>102</v>
      </c>
      <c r="F2" s="4"/>
      <c r="G2" s="4" t="s">
        <v>89</v>
      </c>
      <c r="H2" s="4"/>
      <c r="I2" s="4" t="s">
        <v>83</v>
      </c>
      <c r="J2" s="4"/>
      <c r="K2" s="4" t="s">
        <v>77</v>
      </c>
      <c r="N2" s="4"/>
      <c r="P2" s="4"/>
    </row>
    <row r="3" spans="1:16" x14ac:dyDescent="0.25">
      <c r="A3" s="4" t="s">
        <v>111</v>
      </c>
      <c r="B3" s="4"/>
      <c r="C3" s="4" t="s">
        <v>105</v>
      </c>
      <c r="D3" s="4"/>
      <c r="E3" s="4" t="s">
        <v>100</v>
      </c>
      <c r="F3" s="4"/>
      <c r="G3" s="4" t="s">
        <v>68</v>
      </c>
      <c r="H3" s="4"/>
      <c r="I3" s="4" t="s">
        <v>67</v>
      </c>
      <c r="J3" s="4"/>
      <c r="K3" s="4" t="s">
        <v>72</v>
      </c>
    </row>
    <row r="4" spans="1:16" x14ac:dyDescent="0.25">
      <c r="A4" s="4" t="s">
        <v>109</v>
      </c>
      <c r="B4" s="4"/>
      <c r="C4" s="4" t="s">
        <v>104</v>
      </c>
      <c r="D4" s="4"/>
      <c r="E4" s="4" t="s">
        <v>98</v>
      </c>
      <c r="F4" s="4"/>
      <c r="G4" s="4" t="s">
        <v>87</v>
      </c>
      <c r="H4" s="4"/>
      <c r="I4" s="4" t="s">
        <v>81</v>
      </c>
      <c r="J4" s="4"/>
      <c r="K4" s="4" t="s">
        <v>75</v>
      </c>
      <c r="N4" s="4"/>
    </row>
    <row r="5" spans="1:16" x14ac:dyDescent="0.25">
      <c r="A5" s="4" t="s">
        <v>110</v>
      </c>
      <c r="B5" s="4"/>
      <c r="C5" s="4" t="s">
        <v>66</v>
      </c>
      <c r="D5" s="4"/>
      <c r="E5" s="4" t="s">
        <v>99</v>
      </c>
      <c r="F5" s="4"/>
      <c r="G5" s="4" t="s">
        <v>84</v>
      </c>
      <c r="H5" s="4"/>
      <c r="I5" s="4" t="s">
        <v>78</v>
      </c>
      <c r="J5" s="4"/>
      <c r="K5" s="4" t="s">
        <v>71</v>
      </c>
      <c r="N5" s="4"/>
    </row>
    <row r="6" spans="1:16" x14ac:dyDescent="0.25">
      <c r="A6" s="4" t="s">
        <v>108</v>
      </c>
      <c r="B6" s="4"/>
      <c r="C6" s="4" t="s">
        <v>103</v>
      </c>
      <c r="D6" s="4"/>
      <c r="E6" s="4" t="s">
        <v>97</v>
      </c>
      <c r="F6" s="4"/>
      <c r="G6" s="4" t="s">
        <v>86</v>
      </c>
      <c r="H6" s="4"/>
      <c r="I6" s="4" t="s">
        <v>80</v>
      </c>
      <c r="J6" s="4"/>
      <c r="K6" s="4" t="s">
        <v>74</v>
      </c>
      <c r="N6" s="4"/>
    </row>
    <row r="7" spans="1:16" x14ac:dyDescent="0.25">
      <c r="A7" s="4" t="s">
        <v>65</v>
      </c>
      <c r="B7" s="4"/>
      <c r="C7" s="4" t="s">
        <v>106</v>
      </c>
      <c r="D7" s="4"/>
      <c r="E7" s="4" t="s">
        <v>101</v>
      </c>
      <c r="F7" s="4"/>
      <c r="G7" s="4" t="s">
        <v>88</v>
      </c>
      <c r="H7" s="4"/>
      <c r="I7" s="4" t="s">
        <v>82</v>
      </c>
      <c r="J7" s="4"/>
      <c r="K7" s="4" t="s">
        <v>76</v>
      </c>
      <c r="N7" s="4"/>
    </row>
    <row r="8" spans="1:16" x14ac:dyDescent="0.25">
      <c r="K8" s="4"/>
      <c r="L8" s="4"/>
      <c r="M8" s="4"/>
      <c r="N8" s="4"/>
      <c r="O8" s="4"/>
      <c r="P8" s="4"/>
    </row>
    <row r="10" spans="1:16" ht="15.75" thickBot="1" x14ac:dyDescent="0.3">
      <c r="A10" s="50" t="s">
        <v>96</v>
      </c>
      <c r="B10" s="48"/>
      <c r="C10" s="48" t="s">
        <v>38</v>
      </c>
      <c r="D10" s="48"/>
      <c r="E10" s="49" t="s">
        <v>96</v>
      </c>
      <c r="F10" s="49"/>
      <c r="G10" s="48" t="s">
        <v>39</v>
      </c>
      <c r="H10" s="48"/>
      <c r="I10" s="49" t="s">
        <v>96</v>
      </c>
      <c r="J10" s="49"/>
      <c r="K10" s="48" t="s">
        <v>40</v>
      </c>
      <c r="L10" s="48"/>
    </row>
    <row r="11" spans="1:16" x14ac:dyDescent="0.25">
      <c r="A11" s="53">
        <v>1</v>
      </c>
      <c r="B11" s="47" t="s">
        <v>95</v>
      </c>
      <c r="C11" s="44" t="s">
        <v>112</v>
      </c>
      <c r="D11" s="44" t="s">
        <v>111</v>
      </c>
      <c r="E11" s="45">
        <v>1</v>
      </c>
      <c r="F11" s="47" t="s">
        <v>95</v>
      </c>
      <c r="G11" s="44" t="s">
        <v>109</v>
      </c>
      <c r="H11" s="44" t="s">
        <v>110</v>
      </c>
      <c r="I11" s="45">
        <v>1</v>
      </c>
      <c r="J11" s="47" t="s">
        <v>95</v>
      </c>
      <c r="K11" s="44" t="s">
        <v>108</v>
      </c>
      <c r="L11" s="46" t="s">
        <v>65</v>
      </c>
      <c r="M11" s="38"/>
    </row>
    <row r="12" spans="1:16" x14ac:dyDescent="0.25">
      <c r="A12" s="52">
        <v>2</v>
      </c>
      <c r="B12" s="41" t="s">
        <v>94</v>
      </c>
      <c r="C12" s="40" t="s">
        <v>107</v>
      </c>
      <c r="D12" s="40" t="s">
        <v>105</v>
      </c>
      <c r="E12" s="45">
        <v>2</v>
      </c>
      <c r="F12" s="41" t="s">
        <v>94</v>
      </c>
      <c r="G12" s="40" t="s">
        <v>104</v>
      </c>
      <c r="H12" s="40" t="s">
        <v>66</v>
      </c>
      <c r="I12" s="45">
        <v>2</v>
      </c>
      <c r="J12" s="41" t="s">
        <v>94</v>
      </c>
      <c r="K12" s="40" t="s">
        <v>103</v>
      </c>
      <c r="L12" s="39" t="s">
        <v>106</v>
      </c>
      <c r="M12" s="38"/>
    </row>
    <row r="13" spans="1:16" x14ac:dyDescent="0.25">
      <c r="A13" s="52">
        <v>3</v>
      </c>
      <c r="B13" s="41" t="s">
        <v>93</v>
      </c>
      <c r="C13" s="40" t="s">
        <v>102</v>
      </c>
      <c r="D13" s="40" t="s">
        <v>100</v>
      </c>
      <c r="E13" s="45">
        <v>3</v>
      </c>
      <c r="F13" s="41" t="s">
        <v>93</v>
      </c>
      <c r="G13" s="40" t="s">
        <v>98</v>
      </c>
      <c r="H13" s="40" t="s">
        <v>99</v>
      </c>
      <c r="I13" s="45">
        <v>3</v>
      </c>
      <c r="J13" s="41" t="s">
        <v>93</v>
      </c>
      <c r="K13" s="40" t="s">
        <v>97</v>
      </c>
      <c r="L13" s="39" t="s">
        <v>101</v>
      </c>
      <c r="M13" s="38"/>
    </row>
    <row r="14" spans="1:16" x14ac:dyDescent="0.25">
      <c r="A14" s="52">
        <v>1</v>
      </c>
      <c r="B14" s="41" t="s">
        <v>92</v>
      </c>
      <c r="C14" s="40" t="s">
        <v>112</v>
      </c>
      <c r="D14" s="40" t="s">
        <v>110</v>
      </c>
      <c r="E14" s="45">
        <v>1</v>
      </c>
      <c r="F14" s="41" t="s">
        <v>92</v>
      </c>
      <c r="G14" s="40" t="s">
        <v>111</v>
      </c>
      <c r="H14" s="40" t="s">
        <v>108</v>
      </c>
      <c r="I14" s="45">
        <v>1</v>
      </c>
      <c r="J14" s="41" t="s">
        <v>92</v>
      </c>
      <c r="K14" s="40" t="s">
        <v>109</v>
      </c>
      <c r="L14" s="39" t="s">
        <v>65</v>
      </c>
      <c r="M14" s="38"/>
    </row>
    <row r="15" spans="1:16" x14ac:dyDescent="0.25">
      <c r="A15" s="52">
        <v>2</v>
      </c>
      <c r="B15" s="42" t="s">
        <v>91</v>
      </c>
      <c r="C15" s="44" t="s">
        <v>107</v>
      </c>
      <c r="D15" s="44" t="s">
        <v>66</v>
      </c>
      <c r="E15" s="45">
        <v>2</v>
      </c>
      <c r="F15" s="42" t="s">
        <v>91</v>
      </c>
      <c r="G15" s="44" t="s">
        <v>105</v>
      </c>
      <c r="H15" s="44" t="s">
        <v>103</v>
      </c>
      <c r="I15" s="45">
        <v>2</v>
      </c>
      <c r="J15" s="42" t="s">
        <v>91</v>
      </c>
      <c r="K15" s="44" t="s">
        <v>104</v>
      </c>
      <c r="L15" s="43" t="s">
        <v>106</v>
      </c>
      <c r="M15" s="38"/>
    </row>
    <row r="16" spans="1:16" x14ac:dyDescent="0.25">
      <c r="A16" s="52">
        <v>3</v>
      </c>
      <c r="B16" s="41" t="s">
        <v>90</v>
      </c>
      <c r="C16" s="40" t="s">
        <v>102</v>
      </c>
      <c r="D16" s="40" t="s">
        <v>99</v>
      </c>
      <c r="E16" s="45">
        <v>3</v>
      </c>
      <c r="F16" s="41" t="s">
        <v>90</v>
      </c>
      <c r="G16" s="40" t="s">
        <v>100</v>
      </c>
      <c r="H16" s="40" t="s">
        <v>97</v>
      </c>
      <c r="I16" s="45">
        <v>3</v>
      </c>
      <c r="J16" s="41" t="s">
        <v>90</v>
      </c>
      <c r="K16" s="40" t="s">
        <v>98</v>
      </c>
      <c r="L16" s="39" t="s">
        <v>101</v>
      </c>
      <c r="M16" s="38"/>
    </row>
    <row r="17" spans="1:13" x14ac:dyDescent="0.25">
      <c r="A17" s="52">
        <v>1</v>
      </c>
      <c r="B17" s="42" t="s">
        <v>85</v>
      </c>
      <c r="C17" s="44" t="s">
        <v>112</v>
      </c>
      <c r="D17" s="44" t="s">
        <v>65</v>
      </c>
      <c r="E17" s="45">
        <v>1</v>
      </c>
      <c r="F17" s="42" t="s">
        <v>85</v>
      </c>
      <c r="G17" s="44" t="s">
        <v>111</v>
      </c>
      <c r="H17" s="44" t="s">
        <v>110</v>
      </c>
      <c r="I17" s="45">
        <v>1</v>
      </c>
      <c r="J17" s="42" t="s">
        <v>85</v>
      </c>
      <c r="K17" s="44" t="s">
        <v>109</v>
      </c>
      <c r="L17" s="43" t="s">
        <v>108</v>
      </c>
      <c r="M17" s="38"/>
    </row>
    <row r="18" spans="1:13" x14ac:dyDescent="0.25">
      <c r="A18" s="52">
        <v>2</v>
      </c>
      <c r="B18" s="41" t="s">
        <v>79</v>
      </c>
      <c r="C18" s="40" t="s">
        <v>107</v>
      </c>
      <c r="D18" s="40" t="s">
        <v>106</v>
      </c>
      <c r="E18" s="45">
        <v>2</v>
      </c>
      <c r="F18" s="41" t="s">
        <v>79</v>
      </c>
      <c r="G18" s="40" t="s">
        <v>105</v>
      </c>
      <c r="H18" s="40" t="s">
        <v>66</v>
      </c>
      <c r="I18" s="45">
        <v>2</v>
      </c>
      <c r="J18" s="41" t="s">
        <v>79</v>
      </c>
      <c r="K18" s="40" t="s">
        <v>104</v>
      </c>
      <c r="L18" s="39" t="s">
        <v>103</v>
      </c>
      <c r="M18" s="38"/>
    </row>
    <row r="19" spans="1:13" x14ac:dyDescent="0.25">
      <c r="A19" s="51">
        <v>3</v>
      </c>
      <c r="B19" s="42" t="s">
        <v>73</v>
      </c>
      <c r="C19" s="44" t="s">
        <v>102</v>
      </c>
      <c r="D19" s="44" t="s">
        <v>101</v>
      </c>
      <c r="E19" s="42">
        <v>3</v>
      </c>
      <c r="F19" s="42" t="s">
        <v>73</v>
      </c>
      <c r="G19" s="44" t="s">
        <v>100</v>
      </c>
      <c r="H19" s="44" t="s">
        <v>99</v>
      </c>
      <c r="I19" s="42">
        <v>3</v>
      </c>
      <c r="J19" s="42" t="s">
        <v>73</v>
      </c>
      <c r="K19" s="44" t="s">
        <v>98</v>
      </c>
      <c r="L19" s="43" t="s">
        <v>97</v>
      </c>
      <c r="M19" s="38"/>
    </row>
    <row r="22" spans="1:13" ht="15.75" thickBot="1" x14ac:dyDescent="0.3">
      <c r="A22" s="50" t="s">
        <v>96</v>
      </c>
      <c r="B22" s="48"/>
      <c r="C22" s="48" t="s">
        <v>62</v>
      </c>
      <c r="D22" s="48"/>
      <c r="E22" s="49" t="s">
        <v>96</v>
      </c>
      <c r="F22" s="49"/>
      <c r="G22" s="48" t="s">
        <v>63</v>
      </c>
      <c r="H22" s="48"/>
      <c r="I22" s="49" t="s">
        <v>96</v>
      </c>
      <c r="J22" s="49"/>
      <c r="K22" s="48" t="s">
        <v>64</v>
      </c>
      <c r="L22" s="48"/>
    </row>
    <row r="23" spans="1:13" x14ac:dyDescent="0.25">
      <c r="A23" s="45">
        <v>4</v>
      </c>
      <c r="B23" s="47" t="s">
        <v>95</v>
      </c>
      <c r="C23" s="44" t="s">
        <v>89</v>
      </c>
      <c r="D23" s="44" t="s">
        <v>68</v>
      </c>
      <c r="E23" s="45">
        <v>4</v>
      </c>
      <c r="F23" s="47" t="s">
        <v>95</v>
      </c>
      <c r="G23" s="44" t="s">
        <v>87</v>
      </c>
      <c r="H23" s="44" t="s">
        <v>84</v>
      </c>
      <c r="I23" s="45">
        <v>4</v>
      </c>
      <c r="J23" s="47" t="s">
        <v>95</v>
      </c>
      <c r="K23" s="40" t="s">
        <v>86</v>
      </c>
      <c r="L23" s="46" t="s">
        <v>88</v>
      </c>
      <c r="M23" s="38"/>
    </row>
    <row r="24" spans="1:13" x14ac:dyDescent="0.25">
      <c r="A24" s="45">
        <v>5</v>
      </c>
      <c r="B24" s="41" t="s">
        <v>94</v>
      </c>
      <c r="C24" s="40" t="s">
        <v>83</v>
      </c>
      <c r="D24" s="40" t="s">
        <v>67</v>
      </c>
      <c r="E24" s="45">
        <v>5</v>
      </c>
      <c r="F24" s="41" t="s">
        <v>94</v>
      </c>
      <c r="G24" s="40" t="s">
        <v>81</v>
      </c>
      <c r="H24" s="40" t="s">
        <v>78</v>
      </c>
      <c r="I24" s="45">
        <v>5</v>
      </c>
      <c r="J24" s="41" t="s">
        <v>94</v>
      </c>
      <c r="K24" s="40" t="s">
        <v>80</v>
      </c>
      <c r="L24" s="39" t="s">
        <v>82</v>
      </c>
      <c r="M24" s="38"/>
    </row>
    <row r="25" spans="1:13" x14ac:dyDescent="0.25">
      <c r="A25" s="45">
        <v>6</v>
      </c>
      <c r="B25" s="41" t="s">
        <v>93</v>
      </c>
      <c r="C25" s="40" t="s">
        <v>77</v>
      </c>
      <c r="D25" s="40" t="s">
        <v>72</v>
      </c>
      <c r="E25" s="45">
        <v>6</v>
      </c>
      <c r="F25" s="41" t="s">
        <v>93</v>
      </c>
      <c r="G25" s="40" t="s">
        <v>75</v>
      </c>
      <c r="H25" s="40" t="s">
        <v>71</v>
      </c>
      <c r="I25" s="45">
        <v>6</v>
      </c>
      <c r="J25" s="41" t="s">
        <v>93</v>
      </c>
      <c r="K25" s="40" t="s">
        <v>74</v>
      </c>
      <c r="L25" s="39" t="s">
        <v>76</v>
      </c>
      <c r="M25" s="38"/>
    </row>
    <row r="26" spans="1:13" x14ac:dyDescent="0.25">
      <c r="A26" s="45">
        <v>4</v>
      </c>
      <c r="B26" s="41" t="s">
        <v>92</v>
      </c>
      <c r="C26" s="40" t="s">
        <v>89</v>
      </c>
      <c r="D26" s="40" t="s">
        <v>84</v>
      </c>
      <c r="E26" s="45">
        <v>4</v>
      </c>
      <c r="F26" s="41" t="s">
        <v>92</v>
      </c>
      <c r="G26" s="40" t="s">
        <v>87</v>
      </c>
      <c r="H26" s="40" t="s">
        <v>88</v>
      </c>
      <c r="I26" s="45">
        <v>4</v>
      </c>
      <c r="J26" s="41" t="s">
        <v>92</v>
      </c>
      <c r="K26" s="40" t="s">
        <v>68</v>
      </c>
      <c r="L26" s="39" t="s">
        <v>86</v>
      </c>
      <c r="M26" s="38"/>
    </row>
    <row r="27" spans="1:13" x14ac:dyDescent="0.25">
      <c r="A27" s="45">
        <v>5</v>
      </c>
      <c r="B27" s="42" t="s">
        <v>91</v>
      </c>
      <c r="C27" s="44" t="s">
        <v>83</v>
      </c>
      <c r="D27" s="44" t="s">
        <v>78</v>
      </c>
      <c r="E27" s="45">
        <v>5</v>
      </c>
      <c r="F27" s="42" t="s">
        <v>91</v>
      </c>
      <c r="G27" s="44" t="s">
        <v>81</v>
      </c>
      <c r="H27" s="44" t="s">
        <v>82</v>
      </c>
      <c r="I27" s="45">
        <v>5</v>
      </c>
      <c r="J27" s="42" t="s">
        <v>91</v>
      </c>
      <c r="K27" s="44" t="s">
        <v>67</v>
      </c>
      <c r="L27" s="43" t="s">
        <v>80</v>
      </c>
      <c r="M27" s="38"/>
    </row>
    <row r="28" spans="1:13" x14ac:dyDescent="0.25">
      <c r="A28" s="45">
        <v>6</v>
      </c>
      <c r="B28" s="41" t="s">
        <v>90</v>
      </c>
      <c r="C28" s="40" t="s">
        <v>72</v>
      </c>
      <c r="D28" s="40" t="s">
        <v>74</v>
      </c>
      <c r="E28" s="45">
        <v>6</v>
      </c>
      <c r="F28" s="41" t="s">
        <v>90</v>
      </c>
      <c r="G28" s="40" t="s">
        <v>75</v>
      </c>
      <c r="H28" s="40" t="s">
        <v>76</v>
      </c>
      <c r="I28" s="45">
        <v>6</v>
      </c>
      <c r="J28" s="41" t="s">
        <v>90</v>
      </c>
      <c r="K28" s="40" t="s">
        <v>77</v>
      </c>
      <c r="L28" s="39" t="s">
        <v>71</v>
      </c>
      <c r="M28" s="38"/>
    </row>
    <row r="29" spans="1:13" x14ac:dyDescent="0.25">
      <c r="A29" s="45">
        <v>4</v>
      </c>
      <c r="B29" s="41" t="s">
        <v>85</v>
      </c>
      <c r="C29" s="40" t="s">
        <v>89</v>
      </c>
      <c r="D29" s="40" t="s">
        <v>88</v>
      </c>
      <c r="E29" s="45">
        <v>4</v>
      </c>
      <c r="F29" s="41" t="s">
        <v>85</v>
      </c>
      <c r="G29" s="40" t="s">
        <v>87</v>
      </c>
      <c r="H29" s="40" t="s">
        <v>86</v>
      </c>
      <c r="I29" s="45">
        <v>4</v>
      </c>
      <c r="J29" s="41" t="s">
        <v>85</v>
      </c>
      <c r="K29" s="40" t="s">
        <v>68</v>
      </c>
      <c r="L29" s="39" t="s">
        <v>84</v>
      </c>
      <c r="M29" s="38"/>
    </row>
    <row r="30" spans="1:13" x14ac:dyDescent="0.25">
      <c r="A30" s="45">
        <v>5</v>
      </c>
      <c r="B30" s="42" t="s">
        <v>79</v>
      </c>
      <c r="C30" s="44" t="s">
        <v>83</v>
      </c>
      <c r="D30" s="44" t="s">
        <v>82</v>
      </c>
      <c r="E30" s="45">
        <v>5</v>
      </c>
      <c r="F30" s="42" t="s">
        <v>79</v>
      </c>
      <c r="G30" s="44" t="s">
        <v>81</v>
      </c>
      <c r="H30" s="44" t="s">
        <v>80</v>
      </c>
      <c r="I30" s="45">
        <v>5</v>
      </c>
      <c r="J30" s="42" t="s">
        <v>79</v>
      </c>
      <c r="K30" s="44" t="s">
        <v>67</v>
      </c>
      <c r="L30" s="43" t="s">
        <v>78</v>
      </c>
      <c r="M30" s="38"/>
    </row>
    <row r="31" spans="1:13" x14ac:dyDescent="0.25">
      <c r="A31" s="42">
        <v>6</v>
      </c>
      <c r="B31" s="41" t="s">
        <v>73</v>
      </c>
      <c r="C31" s="40" t="s">
        <v>77</v>
      </c>
      <c r="D31" s="40" t="s">
        <v>76</v>
      </c>
      <c r="E31" s="42">
        <v>6</v>
      </c>
      <c r="F31" s="41" t="s">
        <v>73</v>
      </c>
      <c r="G31" s="40" t="s">
        <v>75</v>
      </c>
      <c r="H31" s="40" t="s">
        <v>74</v>
      </c>
      <c r="I31" s="42">
        <v>6</v>
      </c>
      <c r="J31" s="41" t="s">
        <v>73</v>
      </c>
      <c r="K31" s="40" t="s">
        <v>72</v>
      </c>
      <c r="L31" s="39" t="s">
        <v>71</v>
      </c>
      <c r="M31" s="38"/>
    </row>
  </sheetData>
  <conditionalFormatting sqref="A1:L31">
    <cfRule type="containsText" dxfId="0" priority="1" operator="containsText" text="GIF">
      <formula>NOT(ISERROR(SEARCH("GIF",A1)))</formula>
    </cfRule>
  </conditionalFormatting>
  <pageMargins left="0.7" right="0.7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F2564-B11E-4A71-957A-96F398E754FE}">
  <dimension ref="A1:AC40"/>
  <sheetViews>
    <sheetView zoomScaleNormal="100" workbookViewId="0"/>
  </sheetViews>
  <sheetFormatPr defaultRowHeight="15" x14ac:dyDescent="0.25"/>
  <cols>
    <col min="2" max="3" width="17.28515625" bestFit="1" customWidth="1"/>
    <col min="4" max="4" width="19.7109375" hidden="1" customWidth="1"/>
    <col min="5" max="5" width="21.7109375" hidden="1" customWidth="1"/>
    <col min="6" max="6" width="3" customWidth="1"/>
    <col min="7" max="7" width="17.42578125" hidden="1" customWidth="1"/>
    <col min="8" max="14" width="6.7109375" hidden="1" customWidth="1"/>
    <col min="15" max="15" width="9.140625" hidden="1" customWidth="1"/>
    <col min="16" max="16" width="7.5703125" bestFit="1" customWidth="1"/>
    <col min="17" max="18" width="17.28515625" bestFit="1" customWidth="1"/>
    <col min="19" max="19" width="20.7109375" hidden="1" customWidth="1"/>
    <col min="20" max="20" width="22.42578125" hidden="1" customWidth="1"/>
    <col min="21" max="21" width="2.5703125" hidden="1" customWidth="1"/>
    <col min="22" max="22" width="17.28515625" hidden="1" customWidth="1"/>
    <col min="23" max="27" width="6.7109375" hidden="1" customWidth="1"/>
    <col min="28" max="28" width="7.5703125" hidden="1" customWidth="1"/>
    <col min="29" max="29" width="6.7109375" hidden="1" customWidth="1"/>
  </cols>
  <sheetData>
    <row r="1" spans="1:29" ht="30" customHeight="1" x14ac:dyDescent="0.25">
      <c r="B1" s="58" t="s">
        <v>137</v>
      </c>
      <c r="C1" s="59"/>
      <c r="Q1" s="59" t="s">
        <v>139</v>
      </c>
      <c r="R1" s="59"/>
    </row>
    <row r="2" spans="1:29" x14ac:dyDescent="0.25">
      <c r="B2" s="15" t="s">
        <v>26</v>
      </c>
      <c r="C2" s="15" t="s">
        <v>27</v>
      </c>
      <c r="D2" s="15" t="s">
        <v>26</v>
      </c>
      <c r="E2" s="15" t="s">
        <v>27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70</v>
      </c>
      <c r="N2" s="4" t="s">
        <v>28</v>
      </c>
      <c r="Q2" s="15" t="s">
        <v>26</v>
      </c>
      <c r="R2" s="15" t="s">
        <v>27</v>
      </c>
      <c r="S2" s="15" t="s">
        <v>26</v>
      </c>
      <c r="T2" s="15" t="s">
        <v>27</v>
      </c>
      <c r="W2" s="4" t="str">
        <f>H2</f>
        <v>Mv</v>
      </c>
      <c r="X2" s="4" t="str">
        <f t="shared" ref="X2:AC2" si="0">I2</f>
        <v>B</v>
      </c>
      <c r="Y2" s="4" t="str">
        <f t="shared" si="0"/>
        <v>A</v>
      </c>
      <c r="Z2" s="4" t="str">
        <f t="shared" si="0"/>
        <v>Avb B</v>
      </c>
      <c r="AA2" s="4" t="str">
        <f t="shared" si="0"/>
        <v>Avb A</v>
      </c>
      <c r="AB2" s="4" t="str">
        <f t="shared" si="0"/>
        <v>Avb Mv</v>
      </c>
      <c r="AC2" s="4" t="str">
        <f t="shared" si="0"/>
        <v>TOT</v>
      </c>
    </row>
    <row r="3" spans="1:29" x14ac:dyDescent="0.25">
      <c r="A3" s="23" t="s">
        <v>21</v>
      </c>
      <c r="B3" s="20">
        <f>G8</f>
        <v>0</v>
      </c>
      <c r="C3" s="20">
        <f>G5</f>
        <v>0</v>
      </c>
      <c r="D3" s="4" t="str">
        <f>$A3&amp;B3</f>
        <v>Mv0</v>
      </c>
      <c r="E3" s="4" t="str">
        <f>$A3&amp;C3</f>
        <v>Mv0</v>
      </c>
      <c r="G3" s="37"/>
      <c r="H3" s="17">
        <f>COUNTIF($D$3:$E$12,H$2&amp;$G3)</f>
        <v>0</v>
      </c>
      <c r="I3" s="17">
        <f t="shared" ref="I3:M12" si="1">COUNTIF($D$3:$E$12,I$2&amp;$G3)</f>
        <v>0</v>
      </c>
      <c r="J3" s="17">
        <f t="shared" si="1"/>
        <v>0</v>
      </c>
      <c r="K3" s="17">
        <f t="shared" si="1"/>
        <v>0</v>
      </c>
      <c r="L3" s="17">
        <f t="shared" si="1"/>
        <v>0</v>
      </c>
      <c r="M3" s="17">
        <f t="shared" si="1"/>
        <v>0</v>
      </c>
      <c r="N3" s="17">
        <f>SUM(H3:M3)</f>
        <v>0</v>
      </c>
      <c r="P3" s="23" t="str">
        <f t="shared" ref="P3:P12" si="2">A3</f>
        <v>Mv</v>
      </c>
      <c r="Q3" s="20">
        <f>G4</f>
        <v>0</v>
      </c>
      <c r="R3" s="20">
        <f>G7</f>
        <v>0</v>
      </c>
      <c r="S3" s="4" t="str">
        <f>$P3&amp;Q3</f>
        <v>Mv0</v>
      </c>
      <c r="T3" s="4" t="str">
        <f>$P3&amp;R3</f>
        <v>Mv0</v>
      </c>
      <c r="V3">
        <f>$G3</f>
        <v>0</v>
      </c>
      <c r="W3" s="17">
        <f t="shared" ref="W3:AB12" si="3">COUNTIF($S$3:$T$12,W$2&amp;$V3)</f>
        <v>2</v>
      </c>
      <c r="X3" s="17">
        <f t="shared" si="3"/>
        <v>4</v>
      </c>
      <c r="Y3" s="17">
        <f t="shared" si="3"/>
        <v>4</v>
      </c>
      <c r="Z3" s="17">
        <f t="shared" si="3"/>
        <v>4</v>
      </c>
      <c r="AA3" s="17">
        <f t="shared" si="3"/>
        <v>4</v>
      </c>
      <c r="AB3" s="17">
        <f t="shared" si="3"/>
        <v>2</v>
      </c>
      <c r="AC3" s="17">
        <f>SUM(W3:AB3)</f>
        <v>20</v>
      </c>
    </row>
    <row r="4" spans="1:29" x14ac:dyDescent="0.25">
      <c r="A4" s="24" t="s">
        <v>22</v>
      </c>
      <c r="B4" s="21">
        <f>G3</f>
        <v>0</v>
      </c>
      <c r="C4" s="21">
        <f>G4</f>
        <v>0</v>
      </c>
      <c r="D4" s="4" t="str">
        <f t="shared" ref="D4:E12" si="4">$A4&amp;B4</f>
        <v>B0</v>
      </c>
      <c r="E4" s="4" t="str">
        <f t="shared" si="4"/>
        <v>B0</v>
      </c>
      <c r="G4" s="37"/>
      <c r="H4" s="17">
        <f t="shared" ref="H4:H12" si="5">COUNTIF($D$3:$E$12,H$2&amp;$G4)</f>
        <v>0</v>
      </c>
      <c r="I4" s="17">
        <f t="shared" si="1"/>
        <v>0</v>
      </c>
      <c r="J4" s="17">
        <f t="shared" si="1"/>
        <v>0</v>
      </c>
      <c r="K4" s="17">
        <f t="shared" si="1"/>
        <v>0</v>
      </c>
      <c r="L4" s="17">
        <f t="shared" si="1"/>
        <v>0</v>
      </c>
      <c r="M4" s="17">
        <f t="shared" si="1"/>
        <v>0</v>
      </c>
      <c r="N4" s="17">
        <f t="shared" ref="N4:N12" si="6">SUM(H4:M4)</f>
        <v>0</v>
      </c>
      <c r="P4" s="24" t="str">
        <f t="shared" si="2"/>
        <v>B</v>
      </c>
      <c r="Q4" s="21">
        <f>G7</f>
        <v>0</v>
      </c>
      <c r="R4" s="21">
        <f>G3</f>
        <v>0</v>
      </c>
      <c r="S4" s="4" t="str">
        <f t="shared" ref="S4:T12" si="7">$P4&amp;Q4</f>
        <v>B0</v>
      </c>
      <c r="T4" s="4" t="str">
        <f t="shared" si="7"/>
        <v>B0</v>
      </c>
      <c r="V4">
        <f t="shared" ref="V4:V12" si="8">$G4</f>
        <v>0</v>
      </c>
      <c r="W4" s="17">
        <f t="shared" si="3"/>
        <v>2</v>
      </c>
      <c r="X4" s="17">
        <f t="shared" si="3"/>
        <v>4</v>
      </c>
      <c r="Y4" s="17">
        <f t="shared" si="3"/>
        <v>4</v>
      </c>
      <c r="Z4" s="17">
        <f t="shared" si="3"/>
        <v>4</v>
      </c>
      <c r="AA4" s="17">
        <f t="shared" si="3"/>
        <v>4</v>
      </c>
      <c r="AB4" s="17">
        <f t="shared" si="3"/>
        <v>2</v>
      </c>
      <c r="AC4" s="17">
        <f t="shared" ref="AC4:AC12" si="9">SUM(W4:AB4)</f>
        <v>20</v>
      </c>
    </row>
    <row r="5" spans="1:29" x14ac:dyDescent="0.25">
      <c r="A5" s="25" t="s">
        <v>22</v>
      </c>
      <c r="B5" s="22">
        <f>G5</f>
        <v>0</v>
      </c>
      <c r="C5" s="22">
        <f>G10</f>
        <v>0</v>
      </c>
      <c r="D5" s="4" t="str">
        <f t="shared" si="4"/>
        <v>B0</v>
      </c>
      <c r="E5" s="4" t="str">
        <f t="shared" si="4"/>
        <v>B0</v>
      </c>
      <c r="G5" s="37"/>
      <c r="H5" s="17">
        <f t="shared" si="5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7">
        <f t="shared" si="6"/>
        <v>0</v>
      </c>
      <c r="P5" s="25" t="str">
        <f t="shared" si="2"/>
        <v>B</v>
      </c>
      <c r="Q5" s="22">
        <f>G8</f>
        <v>0</v>
      </c>
      <c r="R5" s="22">
        <f>G6</f>
        <v>0</v>
      </c>
      <c r="S5" s="4" t="str">
        <f t="shared" si="7"/>
        <v>B0</v>
      </c>
      <c r="T5" s="4" t="str">
        <f t="shared" si="7"/>
        <v>B0</v>
      </c>
      <c r="V5">
        <f t="shared" si="8"/>
        <v>0</v>
      </c>
      <c r="W5" s="17">
        <f t="shared" si="3"/>
        <v>2</v>
      </c>
      <c r="X5" s="17">
        <f t="shared" si="3"/>
        <v>4</v>
      </c>
      <c r="Y5" s="17">
        <f t="shared" si="3"/>
        <v>4</v>
      </c>
      <c r="Z5" s="17">
        <f t="shared" si="3"/>
        <v>4</v>
      </c>
      <c r="AA5" s="17">
        <f t="shared" si="3"/>
        <v>4</v>
      </c>
      <c r="AB5" s="17">
        <f t="shared" si="3"/>
        <v>2</v>
      </c>
      <c r="AC5" s="17">
        <f t="shared" si="9"/>
        <v>20</v>
      </c>
    </row>
    <row r="6" spans="1:29" x14ac:dyDescent="0.25">
      <c r="A6" s="24" t="s">
        <v>23</v>
      </c>
      <c r="B6" s="21">
        <f>G4</f>
        <v>0</v>
      </c>
      <c r="C6" s="21">
        <f>G12</f>
        <v>0</v>
      </c>
      <c r="D6" s="4" t="str">
        <f t="shared" si="4"/>
        <v>A0</v>
      </c>
      <c r="E6" s="4" t="str">
        <f t="shared" si="4"/>
        <v>A0</v>
      </c>
      <c r="G6" s="37"/>
      <c r="H6" s="17">
        <f t="shared" si="5"/>
        <v>0</v>
      </c>
      <c r="I6" s="17">
        <f t="shared" si="1"/>
        <v>0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0</v>
      </c>
      <c r="N6" s="17">
        <f t="shared" si="6"/>
        <v>0</v>
      </c>
      <c r="P6" s="24" t="str">
        <f t="shared" si="2"/>
        <v>A</v>
      </c>
      <c r="Q6" s="21">
        <f>G3</f>
        <v>0</v>
      </c>
      <c r="R6" s="21">
        <f>G4</f>
        <v>0</v>
      </c>
      <c r="S6" s="4" t="str">
        <f t="shared" si="7"/>
        <v>A0</v>
      </c>
      <c r="T6" s="4" t="str">
        <f t="shared" si="7"/>
        <v>A0</v>
      </c>
      <c r="V6">
        <f t="shared" si="8"/>
        <v>0</v>
      </c>
      <c r="W6" s="17">
        <f t="shared" si="3"/>
        <v>2</v>
      </c>
      <c r="X6" s="17">
        <f t="shared" si="3"/>
        <v>4</v>
      </c>
      <c r="Y6" s="17">
        <f t="shared" si="3"/>
        <v>4</v>
      </c>
      <c r="Z6" s="17">
        <f t="shared" si="3"/>
        <v>4</v>
      </c>
      <c r="AA6" s="17">
        <f t="shared" si="3"/>
        <v>4</v>
      </c>
      <c r="AB6" s="17">
        <f t="shared" si="3"/>
        <v>2</v>
      </c>
      <c r="AC6" s="17">
        <f t="shared" si="9"/>
        <v>20</v>
      </c>
    </row>
    <row r="7" spans="1:29" x14ac:dyDescent="0.25">
      <c r="A7" s="25" t="s">
        <v>23</v>
      </c>
      <c r="B7" s="22">
        <f>G10</f>
        <v>0</v>
      </c>
      <c r="C7" s="22">
        <f>G8</f>
        <v>0</v>
      </c>
      <c r="D7" s="4" t="str">
        <f t="shared" si="4"/>
        <v>A0</v>
      </c>
      <c r="E7" s="4" t="str">
        <f t="shared" si="4"/>
        <v>A0</v>
      </c>
      <c r="G7" s="37"/>
      <c r="H7" s="17">
        <f t="shared" si="5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6"/>
        <v>0</v>
      </c>
      <c r="P7" s="25" t="str">
        <f t="shared" si="2"/>
        <v>A</v>
      </c>
      <c r="Q7" s="22">
        <f>G6</f>
        <v>0</v>
      </c>
      <c r="R7" s="22">
        <f>G11</f>
        <v>0</v>
      </c>
      <c r="S7" s="4" t="str">
        <f t="shared" si="7"/>
        <v>A0</v>
      </c>
      <c r="T7" s="4" t="str">
        <f t="shared" si="7"/>
        <v>A0</v>
      </c>
      <c r="V7">
        <f t="shared" si="8"/>
        <v>0</v>
      </c>
      <c r="W7" s="17">
        <f t="shared" si="3"/>
        <v>2</v>
      </c>
      <c r="X7" s="17">
        <f t="shared" si="3"/>
        <v>4</v>
      </c>
      <c r="Y7" s="17">
        <f t="shared" si="3"/>
        <v>4</v>
      </c>
      <c r="Z7" s="17">
        <f t="shared" si="3"/>
        <v>4</v>
      </c>
      <c r="AA7" s="17">
        <f t="shared" si="3"/>
        <v>4</v>
      </c>
      <c r="AB7" s="17">
        <f t="shared" si="3"/>
        <v>2</v>
      </c>
      <c r="AC7" s="17">
        <f t="shared" si="9"/>
        <v>20</v>
      </c>
    </row>
    <row r="8" spans="1:29" x14ac:dyDescent="0.25">
      <c r="A8" s="24" t="s">
        <v>24</v>
      </c>
      <c r="B8" s="21">
        <f>G7</f>
        <v>0</v>
      </c>
      <c r="C8" s="21">
        <f>G9</f>
        <v>0</v>
      </c>
      <c r="D8" s="4" t="str">
        <f t="shared" si="4"/>
        <v>Avb B0</v>
      </c>
      <c r="E8" s="4" t="str">
        <f t="shared" si="4"/>
        <v>Avb B0</v>
      </c>
      <c r="G8" s="37"/>
      <c r="H8" s="17">
        <f t="shared" si="5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6"/>
        <v>0</v>
      </c>
      <c r="P8" s="24" t="str">
        <f t="shared" si="2"/>
        <v>Avb B</v>
      </c>
      <c r="Q8" s="21">
        <f>G5</f>
        <v>0</v>
      </c>
      <c r="R8" s="21">
        <f>G9</f>
        <v>0</v>
      </c>
      <c r="S8" s="4" t="str">
        <f t="shared" si="7"/>
        <v>Avb B0</v>
      </c>
      <c r="T8" s="4" t="str">
        <f t="shared" si="7"/>
        <v>Avb B0</v>
      </c>
      <c r="V8">
        <f t="shared" si="8"/>
        <v>0</v>
      </c>
      <c r="W8" s="17">
        <f t="shared" si="3"/>
        <v>2</v>
      </c>
      <c r="X8" s="17">
        <f t="shared" si="3"/>
        <v>4</v>
      </c>
      <c r="Y8" s="17">
        <f t="shared" si="3"/>
        <v>4</v>
      </c>
      <c r="Z8" s="17">
        <f t="shared" si="3"/>
        <v>4</v>
      </c>
      <c r="AA8" s="17">
        <f t="shared" si="3"/>
        <v>4</v>
      </c>
      <c r="AB8" s="17">
        <f t="shared" si="3"/>
        <v>2</v>
      </c>
      <c r="AC8" s="17">
        <f t="shared" si="9"/>
        <v>20</v>
      </c>
    </row>
    <row r="9" spans="1:29" x14ac:dyDescent="0.25">
      <c r="A9" s="25" t="s">
        <v>24</v>
      </c>
      <c r="B9" s="22">
        <f>G6</f>
        <v>0</v>
      </c>
      <c r="C9" s="22">
        <f>G11</f>
        <v>0</v>
      </c>
      <c r="D9" s="4" t="str">
        <f t="shared" si="4"/>
        <v>Avb B0</v>
      </c>
      <c r="E9" s="4" t="str">
        <f t="shared" si="4"/>
        <v>Avb B0</v>
      </c>
      <c r="G9" s="37"/>
      <c r="H9" s="17">
        <f t="shared" si="5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6"/>
        <v>0</v>
      </c>
      <c r="P9" s="25" t="str">
        <f t="shared" si="2"/>
        <v>Avb B</v>
      </c>
      <c r="Q9" s="22">
        <f>G10</f>
        <v>0</v>
      </c>
      <c r="R9" s="22">
        <f>G12</f>
        <v>0</v>
      </c>
      <c r="S9" s="4" t="str">
        <f t="shared" si="7"/>
        <v>Avb B0</v>
      </c>
      <c r="T9" s="4" t="str">
        <f t="shared" si="7"/>
        <v>Avb B0</v>
      </c>
      <c r="V9">
        <f t="shared" si="8"/>
        <v>0</v>
      </c>
      <c r="W9" s="17">
        <f t="shared" si="3"/>
        <v>2</v>
      </c>
      <c r="X9" s="17">
        <f t="shared" si="3"/>
        <v>4</v>
      </c>
      <c r="Y9" s="17">
        <f t="shared" si="3"/>
        <v>4</v>
      </c>
      <c r="Z9" s="17">
        <f t="shared" si="3"/>
        <v>4</v>
      </c>
      <c r="AA9" s="17">
        <f t="shared" si="3"/>
        <v>4</v>
      </c>
      <c r="AB9" s="17">
        <f t="shared" si="3"/>
        <v>2</v>
      </c>
      <c r="AC9" s="17">
        <f t="shared" si="9"/>
        <v>20</v>
      </c>
    </row>
    <row r="10" spans="1:29" x14ac:dyDescent="0.25">
      <c r="A10" s="24" t="s">
        <v>25</v>
      </c>
      <c r="B10" s="21">
        <f>G9</f>
        <v>0</v>
      </c>
      <c r="C10" s="21">
        <f>G7</f>
        <v>0</v>
      </c>
      <c r="D10" s="4" t="str">
        <f t="shared" si="4"/>
        <v>Avb A0</v>
      </c>
      <c r="E10" s="4" t="str">
        <f t="shared" si="4"/>
        <v>Avb A0</v>
      </c>
      <c r="G10" s="37"/>
      <c r="H10" s="17">
        <f t="shared" si="5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6"/>
        <v>0</v>
      </c>
      <c r="P10" s="24" t="str">
        <f t="shared" si="2"/>
        <v>Avb A</v>
      </c>
      <c r="Q10" s="21">
        <f>G9</f>
        <v>0</v>
      </c>
      <c r="R10" s="21">
        <f>G5</f>
        <v>0</v>
      </c>
      <c r="S10" s="4" t="str">
        <f t="shared" si="7"/>
        <v>Avb A0</v>
      </c>
      <c r="T10" s="4" t="str">
        <f t="shared" si="7"/>
        <v>Avb A0</v>
      </c>
      <c r="V10">
        <f t="shared" si="8"/>
        <v>0</v>
      </c>
      <c r="W10" s="17">
        <f t="shared" si="3"/>
        <v>2</v>
      </c>
      <c r="X10" s="17">
        <f t="shared" si="3"/>
        <v>4</v>
      </c>
      <c r="Y10" s="17">
        <f t="shared" si="3"/>
        <v>4</v>
      </c>
      <c r="Z10" s="17">
        <f t="shared" si="3"/>
        <v>4</v>
      </c>
      <c r="AA10" s="17">
        <f t="shared" si="3"/>
        <v>4</v>
      </c>
      <c r="AB10" s="17">
        <f t="shared" si="3"/>
        <v>2</v>
      </c>
      <c r="AC10" s="17">
        <f t="shared" si="9"/>
        <v>20</v>
      </c>
    </row>
    <row r="11" spans="1:29" x14ac:dyDescent="0.25">
      <c r="A11" s="25" t="s">
        <v>25</v>
      </c>
      <c r="B11" s="22">
        <f>G11</f>
        <v>0</v>
      </c>
      <c r="C11" s="22">
        <f>G6</f>
        <v>0</v>
      </c>
      <c r="D11" s="4" t="str">
        <f t="shared" ref="D11" si="10">$A11&amp;B11</f>
        <v>Avb A0</v>
      </c>
      <c r="E11" s="4" t="str">
        <f t="shared" ref="E11" si="11">$A11&amp;C11</f>
        <v>Avb A0</v>
      </c>
      <c r="G11" s="37"/>
      <c r="H11" s="17">
        <f t="shared" si="5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6"/>
        <v>0</v>
      </c>
      <c r="P11" s="25" t="str">
        <f t="shared" ref="P11" si="12">A11</f>
        <v>Avb A</v>
      </c>
      <c r="Q11" s="22">
        <f>G12</f>
        <v>0</v>
      </c>
      <c r="R11" s="22">
        <f>G10</f>
        <v>0</v>
      </c>
      <c r="S11" s="4" t="str">
        <f t="shared" ref="S11" si="13">$P11&amp;Q11</f>
        <v>Avb A0</v>
      </c>
      <c r="T11" s="4" t="str">
        <f t="shared" ref="T11" si="14">$P11&amp;R11</f>
        <v>Avb A0</v>
      </c>
      <c r="V11">
        <f t="shared" si="8"/>
        <v>0</v>
      </c>
      <c r="W11" s="17">
        <f t="shared" si="3"/>
        <v>2</v>
      </c>
      <c r="X11" s="17">
        <f t="shared" si="3"/>
        <v>4</v>
      </c>
      <c r="Y11" s="17">
        <f t="shared" si="3"/>
        <v>4</v>
      </c>
      <c r="Z11" s="17">
        <f t="shared" si="3"/>
        <v>4</v>
      </c>
      <c r="AA11" s="17">
        <f t="shared" si="3"/>
        <v>4</v>
      </c>
      <c r="AB11" s="17">
        <f t="shared" si="3"/>
        <v>2</v>
      </c>
      <c r="AC11" s="17">
        <f t="shared" si="9"/>
        <v>20</v>
      </c>
    </row>
    <row r="12" spans="1:29" x14ac:dyDescent="0.25">
      <c r="A12" s="25" t="s">
        <v>70</v>
      </c>
      <c r="B12" s="22">
        <f>G12</f>
        <v>0</v>
      </c>
      <c r="C12" s="22">
        <f>G3</f>
        <v>0</v>
      </c>
      <c r="D12" s="4" t="str">
        <f t="shared" si="4"/>
        <v>Avb Mv0</v>
      </c>
      <c r="E12" s="4" t="str">
        <f t="shared" si="4"/>
        <v>Avb Mv0</v>
      </c>
      <c r="G12" s="37"/>
      <c r="H12" s="17">
        <f t="shared" si="5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6"/>
        <v>0</v>
      </c>
      <c r="P12" s="25" t="str">
        <f t="shared" si="2"/>
        <v>Avb Mv</v>
      </c>
      <c r="Q12" s="22">
        <f>G11</f>
        <v>0</v>
      </c>
      <c r="R12" s="22">
        <f>G8</f>
        <v>0</v>
      </c>
      <c r="S12" s="4" t="str">
        <f t="shared" si="7"/>
        <v>Avb Mv0</v>
      </c>
      <c r="T12" s="4" t="str">
        <f t="shared" si="7"/>
        <v>Avb Mv0</v>
      </c>
      <c r="V12">
        <f t="shared" si="8"/>
        <v>0</v>
      </c>
      <c r="W12" s="17">
        <f t="shared" si="3"/>
        <v>2</v>
      </c>
      <c r="X12" s="17">
        <f t="shared" si="3"/>
        <v>4</v>
      </c>
      <c r="Y12" s="17">
        <f t="shared" si="3"/>
        <v>4</v>
      </c>
      <c r="Z12" s="17">
        <f t="shared" si="3"/>
        <v>4</v>
      </c>
      <c r="AA12" s="17">
        <f t="shared" si="3"/>
        <v>4</v>
      </c>
      <c r="AB12" s="17">
        <f t="shared" si="3"/>
        <v>2</v>
      </c>
      <c r="AC12" s="17">
        <f t="shared" si="9"/>
        <v>20</v>
      </c>
    </row>
    <row r="13" spans="1:29" x14ac:dyDescent="0.25">
      <c r="G13" s="36"/>
      <c r="H13" s="35"/>
      <c r="I13" s="35"/>
      <c r="J13" s="35"/>
      <c r="K13" s="35"/>
      <c r="L13" s="35"/>
      <c r="M13" s="35"/>
      <c r="N13" s="35"/>
      <c r="W13" s="4"/>
      <c r="X13" s="4"/>
      <c r="Y13" s="4"/>
      <c r="Z13" s="4"/>
      <c r="AA13" s="4"/>
      <c r="AB13" s="4"/>
      <c r="AC13" s="4"/>
    </row>
    <row r="14" spans="1:29" ht="30" customHeight="1" x14ac:dyDescent="0.25">
      <c r="B14" s="59" t="s">
        <v>138</v>
      </c>
      <c r="C14" s="59"/>
      <c r="H14" s="4"/>
      <c r="I14" s="4"/>
      <c r="J14" s="4"/>
      <c r="K14" s="4"/>
      <c r="L14" s="4"/>
      <c r="M14" s="4"/>
      <c r="N14" s="4"/>
      <c r="Q14" s="58"/>
      <c r="R14" s="59"/>
      <c r="W14" s="4"/>
      <c r="X14" s="4"/>
      <c r="Y14" s="4"/>
      <c r="Z14" s="4"/>
      <c r="AA14" s="4"/>
      <c r="AB14" s="4"/>
      <c r="AC14" s="4"/>
    </row>
    <row r="15" spans="1:29" x14ac:dyDescent="0.25">
      <c r="B15" s="15" t="s">
        <v>26</v>
      </c>
      <c r="C15" s="15" t="s">
        <v>27</v>
      </c>
      <c r="D15" s="15" t="s">
        <v>26</v>
      </c>
      <c r="E15" s="15" t="s">
        <v>27</v>
      </c>
      <c r="H15" s="4" t="str">
        <f>H2</f>
        <v>Mv</v>
      </c>
      <c r="I15" s="4" t="str">
        <f t="shared" ref="I15:N15" si="15">I2</f>
        <v>B</v>
      </c>
      <c r="J15" s="4" t="str">
        <f t="shared" si="15"/>
        <v>A</v>
      </c>
      <c r="K15" s="4" t="str">
        <f t="shared" si="15"/>
        <v>Avb B</v>
      </c>
      <c r="L15" s="4" t="str">
        <f t="shared" si="15"/>
        <v>Avb A</v>
      </c>
      <c r="M15" s="4" t="str">
        <f t="shared" si="15"/>
        <v>Avb Mv</v>
      </c>
      <c r="N15" s="4" t="str">
        <f t="shared" si="15"/>
        <v>TOT</v>
      </c>
      <c r="Q15" s="15" t="s">
        <v>26</v>
      </c>
      <c r="R15" s="15" t="s">
        <v>27</v>
      </c>
      <c r="S15" s="15" t="s">
        <v>26</v>
      </c>
      <c r="T15" s="15" t="s">
        <v>27</v>
      </c>
      <c r="W15" s="4" t="str">
        <f>H2</f>
        <v>Mv</v>
      </c>
      <c r="X15" s="4" t="str">
        <f t="shared" ref="X15:AC15" si="16">I2</f>
        <v>B</v>
      </c>
      <c r="Y15" s="4" t="str">
        <f t="shared" si="16"/>
        <v>A</v>
      </c>
      <c r="Z15" s="4" t="str">
        <f t="shared" si="16"/>
        <v>Avb B</v>
      </c>
      <c r="AA15" s="4" t="str">
        <f t="shared" si="16"/>
        <v>Avb A</v>
      </c>
      <c r="AB15" s="4" t="str">
        <f t="shared" si="16"/>
        <v>Avb Mv</v>
      </c>
      <c r="AC15" s="4" t="str">
        <f t="shared" si="16"/>
        <v>TOT</v>
      </c>
    </row>
    <row r="16" spans="1:29" x14ac:dyDescent="0.25">
      <c r="A16" s="23" t="s">
        <v>21</v>
      </c>
      <c r="B16" s="20">
        <f>G10</f>
        <v>0</v>
      </c>
      <c r="C16" s="20">
        <f>G6</f>
        <v>0</v>
      </c>
      <c r="D16" s="4" t="str">
        <f>$A16&amp;B16</f>
        <v>Mv0</v>
      </c>
      <c r="E16" s="4" t="str">
        <f>$A16&amp;C16</f>
        <v>Mv0</v>
      </c>
      <c r="G16">
        <f t="shared" ref="G16:G23" si="17">$G3</f>
        <v>0</v>
      </c>
      <c r="H16" s="17">
        <f t="shared" ref="H16:M25" si="18">COUNTIF($D$16:$E$25,H$15&amp;$G16)</f>
        <v>2</v>
      </c>
      <c r="I16" s="17">
        <f t="shared" si="18"/>
        <v>4</v>
      </c>
      <c r="J16" s="17">
        <f t="shared" si="18"/>
        <v>4</v>
      </c>
      <c r="K16" s="17">
        <f t="shared" si="18"/>
        <v>4</v>
      </c>
      <c r="L16" s="17">
        <f t="shared" si="18"/>
        <v>4</v>
      </c>
      <c r="M16" s="17">
        <f t="shared" si="18"/>
        <v>2</v>
      </c>
      <c r="N16" s="17">
        <f>SUM(H16:M16)</f>
        <v>20</v>
      </c>
      <c r="P16" s="23" t="str">
        <f t="shared" ref="P16:P25" si="19">A16</f>
        <v>Mv</v>
      </c>
      <c r="Q16" s="20">
        <f>G4</f>
        <v>0</v>
      </c>
      <c r="R16" s="20">
        <f>G12</f>
        <v>0</v>
      </c>
      <c r="S16" s="4" t="str">
        <f>$P16&amp;Q16</f>
        <v>Mv0</v>
      </c>
      <c r="T16" s="4" t="str">
        <f>$P16&amp;R16</f>
        <v>Mv0</v>
      </c>
      <c r="V16">
        <f t="shared" ref="V16:V23" si="20">$G3</f>
        <v>0</v>
      </c>
      <c r="W16" s="17">
        <f t="shared" ref="W16:AB25" si="21">COUNTIF($S$16:$T$25,W$15&amp;$V16)</f>
        <v>2</v>
      </c>
      <c r="X16" s="17">
        <f t="shared" si="21"/>
        <v>4</v>
      </c>
      <c r="Y16" s="17">
        <f t="shared" si="21"/>
        <v>4</v>
      </c>
      <c r="Z16" s="17">
        <f t="shared" si="21"/>
        <v>4</v>
      </c>
      <c r="AA16" s="17">
        <f t="shared" si="21"/>
        <v>4</v>
      </c>
      <c r="AB16" s="17">
        <f t="shared" si="21"/>
        <v>2</v>
      </c>
      <c r="AC16" s="17">
        <f>SUM(W16:AB16)</f>
        <v>20</v>
      </c>
    </row>
    <row r="17" spans="1:29" x14ac:dyDescent="0.25">
      <c r="A17" s="24" t="s">
        <v>22</v>
      </c>
      <c r="B17" s="21">
        <f>G6</f>
        <v>0</v>
      </c>
      <c r="C17" s="21">
        <f>G11</f>
        <v>0</v>
      </c>
      <c r="D17" s="4" t="str">
        <f t="shared" ref="D17:E25" si="22">$A17&amp;B17</f>
        <v>B0</v>
      </c>
      <c r="E17" s="4" t="str">
        <f t="shared" si="22"/>
        <v>B0</v>
      </c>
      <c r="G17">
        <f t="shared" si="17"/>
        <v>0</v>
      </c>
      <c r="H17" s="17">
        <f t="shared" si="18"/>
        <v>2</v>
      </c>
      <c r="I17" s="17">
        <f t="shared" si="18"/>
        <v>4</v>
      </c>
      <c r="J17" s="17">
        <f t="shared" si="18"/>
        <v>4</v>
      </c>
      <c r="K17" s="17">
        <f t="shared" si="18"/>
        <v>4</v>
      </c>
      <c r="L17" s="17">
        <f t="shared" si="18"/>
        <v>4</v>
      </c>
      <c r="M17" s="17">
        <f t="shared" si="18"/>
        <v>2</v>
      </c>
      <c r="N17" s="17">
        <f t="shared" ref="N17:N25" si="23">SUM(H17:M17)</f>
        <v>20</v>
      </c>
      <c r="P17" s="24" t="str">
        <f t="shared" si="19"/>
        <v>B</v>
      </c>
      <c r="Q17" s="21">
        <f>G9</f>
        <v>0</v>
      </c>
      <c r="R17" s="21">
        <f>G4</f>
        <v>0</v>
      </c>
      <c r="S17" s="4" t="str">
        <f t="shared" ref="S17:T25" si="24">$P17&amp;Q17</f>
        <v>B0</v>
      </c>
      <c r="T17" s="4" t="str">
        <f t="shared" si="24"/>
        <v>B0</v>
      </c>
      <c r="V17">
        <f t="shared" si="20"/>
        <v>0</v>
      </c>
      <c r="W17" s="17">
        <f t="shared" si="21"/>
        <v>2</v>
      </c>
      <c r="X17" s="17">
        <f t="shared" si="21"/>
        <v>4</v>
      </c>
      <c r="Y17" s="17">
        <f t="shared" si="21"/>
        <v>4</v>
      </c>
      <c r="Z17" s="17">
        <f t="shared" si="21"/>
        <v>4</v>
      </c>
      <c r="AA17" s="17">
        <f t="shared" si="21"/>
        <v>4</v>
      </c>
      <c r="AB17" s="17">
        <f t="shared" si="21"/>
        <v>2</v>
      </c>
      <c r="AC17" s="17">
        <f t="shared" ref="AC17:AC25" si="25">SUM(W17:AB17)</f>
        <v>20</v>
      </c>
    </row>
    <row r="18" spans="1:29" x14ac:dyDescent="0.25">
      <c r="A18" s="25" t="s">
        <v>22</v>
      </c>
      <c r="B18" s="22">
        <f>G9</f>
        <v>0</v>
      </c>
      <c r="C18" s="22">
        <f>G5</f>
        <v>0</v>
      </c>
      <c r="D18" s="4" t="str">
        <f t="shared" si="22"/>
        <v>B0</v>
      </c>
      <c r="E18" s="4" t="str">
        <f t="shared" si="22"/>
        <v>B0</v>
      </c>
      <c r="G18">
        <f t="shared" si="17"/>
        <v>0</v>
      </c>
      <c r="H18" s="17">
        <f t="shared" si="18"/>
        <v>2</v>
      </c>
      <c r="I18" s="17">
        <f t="shared" si="18"/>
        <v>4</v>
      </c>
      <c r="J18" s="17">
        <f t="shared" si="18"/>
        <v>4</v>
      </c>
      <c r="K18" s="17">
        <f t="shared" si="18"/>
        <v>4</v>
      </c>
      <c r="L18" s="17">
        <f t="shared" si="18"/>
        <v>4</v>
      </c>
      <c r="M18" s="17">
        <f t="shared" si="18"/>
        <v>2</v>
      </c>
      <c r="N18" s="17">
        <f t="shared" si="23"/>
        <v>20</v>
      </c>
      <c r="P18" s="25" t="str">
        <f t="shared" si="19"/>
        <v>B</v>
      </c>
      <c r="Q18" s="22">
        <f>G8</f>
        <v>0</v>
      </c>
      <c r="R18" s="22">
        <f>G5</f>
        <v>0</v>
      </c>
      <c r="S18" s="4" t="str">
        <f t="shared" si="24"/>
        <v>B0</v>
      </c>
      <c r="T18" s="4" t="str">
        <f t="shared" si="24"/>
        <v>B0</v>
      </c>
      <c r="V18">
        <f t="shared" si="20"/>
        <v>0</v>
      </c>
      <c r="W18" s="17">
        <f t="shared" si="21"/>
        <v>2</v>
      </c>
      <c r="X18" s="17">
        <f t="shared" si="21"/>
        <v>4</v>
      </c>
      <c r="Y18" s="17">
        <f t="shared" si="21"/>
        <v>4</v>
      </c>
      <c r="Z18" s="17">
        <f t="shared" si="21"/>
        <v>4</v>
      </c>
      <c r="AA18" s="17">
        <f t="shared" si="21"/>
        <v>4</v>
      </c>
      <c r="AB18" s="17">
        <f t="shared" si="21"/>
        <v>2</v>
      </c>
      <c r="AC18" s="17">
        <f t="shared" si="25"/>
        <v>20</v>
      </c>
    </row>
    <row r="19" spans="1:29" x14ac:dyDescent="0.25">
      <c r="A19" s="24" t="s">
        <v>23</v>
      </c>
      <c r="B19" s="21">
        <f>G11</f>
        <v>0</v>
      </c>
      <c r="C19" s="21">
        <f>G10</f>
        <v>0</v>
      </c>
      <c r="D19" s="4" t="str">
        <f t="shared" si="22"/>
        <v>A0</v>
      </c>
      <c r="E19" s="4" t="str">
        <f t="shared" si="22"/>
        <v>A0</v>
      </c>
      <c r="G19">
        <f t="shared" si="17"/>
        <v>0</v>
      </c>
      <c r="H19" s="17">
        <f t="shared" si="18"/>
        <v>2</v>
      </c>
      <c r="I19" s="17">
        <f t="shared" si="18"/>
        <v>4</v>
      </c>
      <c r="J19" s="17">
        <f t="shared" si="18"/>
        <v>4</v>
      </c>
      <c r="K19" s="17">
        <f t="shared" si="18"/>
        <v>4</v>
      </c>
      <c r="L19" s="17">
        <f t="shared" si="18"/>
        <v>4</v>
      </c>
      <c r="M19" s="17">
        <f t="shared" si="18"/>
        <v>2</v>
      </c>
      <c r="N19" s="17">
        <f t="shared" si="23"/>
        <v>20</v>
      </c>
      <c r="P19" s="24" t="str">
        <f t="shared" si="19"/>
        <v>A</v>
      </c>
      <c r="Q19" s="21">
        <f>G6</f>
        <v>0</v>
      </c>
      <c r="R19" s="21">
        <f>G9</f>
        <v>0</v>
      </c>
      <c r="S19" s="4" t="str">
        <f t="shared" si="24"/>
        <v>A0</v>
      </c>
      <c r="T19" s="4" t="str">
        <f t="shared" si="24"/>
        <v>A0</v>
      </c>
      <c r="V19">
        <f t="shared" si="20"/>
        <v>0</v>
      </c>
      <c r="W19" s="17">
        <f t="shared" si="21"/>
        <v>2</v>
      </c>
      <c r="X19" s="17">
        <f t="shared" si="21"/>
        <v>4</v>
      </c>
      <c r="Y19" s="17">
        <f t="shared" si="21"/>
        <v>4</v>
      </c>
      <c r="Z19" s="17">
        <f t="shared" si="21"/>
        <v>4</v>
      </c>
      <c r="AA19" s="17">
        <f t="shared" si="21"/>
        <v>4</v>
      </c>
      <c r="AB19" s="17">
        <f t="shared" si="21"/>
        <v>2</v>
      </c>
      <c r="AC19" s="17">
        <f t="shared" si="25"/>
        <v>20</v>
      </c>
    </row>
    <row r="20" spans="1:29" x14ac:dyDescent="0.25">
      <c r="A20" s="25" t="s">
        <v>23</v>
      </c>
      <c r="B20" s="22">
        <f>G5</f>
        <v>0</v>
      </c>
      <c r="C20" s="22">
        <f>G7</f>
        <v>0</v>
      </c>
      <c r="D20" s="4" t="str">
        <f t="shared" si="22"/>
        <v>A0</v>
      </c>
      <c r="E20" s="4" t="str">
        <f t="shared" si="22"/>
        <v>A0</v>
      </c>
      <c r="G20">
        <f t="shared" si="17"/>
        <v>0</v>
      </c>
      <c r="H20" s="17">
        <f t="shared" si="18"/>
        <v>2</v>
      </c>
      <c r="I20" s="17">
        <f t="shared" si="18"/>
        <v>4</v>
      </c>
      <c r="J20" s="17">
        <f t="shared" si="18"/>
        <v>4</v>
      </c>
      <c r="K20" s="17">
        <f t="shared" si="18"/>
        <v>4</v>
      </c>
      <c r="L20" s="17">
        <f t="shared" si="18"/>
        <v>4</v>
      </c>
      <c r="M20" s="17">
        <f t="shared" si="18"/>
        <v>2</v>
      </c>
      <c r="N20" s="17">
        <f t="shared" si="23"/>
        <v>20</v>
      </c>
      <c r="P20" s="25" t="str">
        <f t="shared" si="19"/>
        <v>A</v>
      </c>
      <c r="Q20" s="22">
        <f>G12</f>
        <v>0</v>
      </c>
      <c r="R20" s="22">
        <f>G8</f>
        <v>0</v>
      </c>
      <c r="S20" s="4" t="str">
        <f t="shared" si="24"/>
        <v>A0</v>
      </c>
      <c r="T20" s="4" t="str">
        <f t="shared" si="24"/>
        <v>A0</v>
      </c>
      <c r="V20">
        <f t="shared" si="20"/>
        <v>0</v>
      </c>
      <c r="W20" s="17">
        <f t="shared" si="21"/>
        <v>2</v>
      </c>
      <c r="X20" s="17">
        <f t="shared" si="21"/>
        <v>4</v>
      </c>
      <c r="Y20" s="17">
        <f t="shared" si="21"/>
        <v>4</v>
      </c>
      <c r="Z20" s="17">
        <f t="shared" si="21"/>
        <v>4</v>
      </c>
      <c r="AA20" s="17">
        <f t="shared" si="21"/>
        <v>4</v>
      </c>
      <c r="AB20" s="17">
        <f t="shared" si="21"/>
        <v>2</v>
      </c>
      <c r="AC20" s="17">
        <f t="shared" si="25"/>
        <v>20</v>
      </c>
    </row>
    <row r="21" spans="1:29" x14ac:dyDescent="0.25">
      <c r="A21" s="24" t="s">
        <v>24</v>
      </c>
      <c r="B21" s="21">
        <f>G3</f>
        <v>0</v>
      </c>
      <c r="C21" s="21">
        <f>G8</f>
        <v>0</v>
      </c>
      <c r="D21" s="4" t="str">
        <f t="shared" si="22"/>
        <v>Avb B0</v>
      </c>
      <c r="E21" s="4" t="str">
        <f t="shared" si="22"/>
        <v>Avb B0</v>
      </c>
      <c r="G21">
        <f t="shared" si="17"/>
        <v>0</v>
      </c>
      <c r="H21" s="17">
        <f t="shared" si="18"/>
        <v>2</v>
      </c>
      <c r="I21" s="17">
        <f t="shared" si="18"/>
        <v>4</v>
      </c>
      <c r="J21" s="17">
        <f t="shared" si="18"/>
        <v>4</v>
      </c>
      <c r="K21" s="17">
        <f t="shared" si="18"/>
        <v>4</v>
      </c>
      <c r="L21" s="17">
        <f t="shared" si="18"/>
        <v>4</v>
      </c>
      <c r="M21" s="17">
        <f t="shared" si="18"/>
        <v>2</v>
      </c>
      <c r="N21" s="17">
        <f t="shared" si="23"/>
        <v>20</v>
      </c>
      <c r="P21" s="24" t="str">
        <f t="shared" si="19"/>
        <v>Avb B</v>
      </c>
      <c r="Q21" s="21">
        <f>G7</f>
        <v>0</v>
      </c>
      <c r="R21" s="21">
        <f>G10</f>
        <v>0</v>
      </c>
      <c r="S21" s="4" t="str">
        <f t="shared" si="24"/>
        <v>Avb B0</v>
      </c>
      <c r="T21" s="4" t="str">
        <f t="shared" si="24"/>
        <v>Avb B0</v>
      </c>
      <c r="V21">
        <f t="shared" si="20"/>
        <v>0</v>
      </c>
      <c r="W21" s="17">
        <f t="shared" si="21"/>
        <v>2</v>
      </c>
      <c r="X21" s="17">
        <f t="shared" si="21"/>
        <v>4</v>
      </c>
      <c r="Y21" s="17">
        <f t="shared" si="21"/>
        <v>4</v>
      </c>
      <c r="Z21" s="17">
        <f t="shared" si="21"/>
        <v>4</v>
      </c>
      <c r="AA21" s="17">
        <f t="shared" si="21"/>
        <v>4</v>
      </c>
      <c r="AB21" s="17">
        <f t="shared" si="21"/>
        <v>2</v>
      </c>
      <c r="AC21" s="17">
        <f t="shared" si="25"/>
        <v>20</v>
      </c>
    </row>
    <row r="22" spans="1:29" x14ac:dyDescent="0.25">
      <c r="A22" s="25" t="s">
        <v>24</v>
      </c>
      <c r="B22" s="22">
        <f>G12</f>
        <v>0</v>
      </c>
      <c r="C22" s="22">
        <f>G4</f>
        <v>0</v>
      </c>
      <c r="D22" s="4" t="str">
        <f t="shared" si="22"/>
        <v>Avb B0</v>
      </c>
      <c r="E22" s="4" t="str">
        <f t="shared" si="22"/>
        <v>Avb B0</v>
      </c>
      <c r="G22">
        <f t="shared" si="17"/>
        <v>0</v>
      </c>
      <c r="H22" s="17">
        <f t="shared" si="18"/>
        <v>2</v>
      </c>
      <c r="I22" s="17">
        <f t="shared" si="18"/>
        <v>4</v>
      </c>
      <c r="J22" s="17">
        <f t="shared" si="18"/>
        <v>4</v>
      </c>
      <c r="K22" s="17">
        <f t="shared" si="18"/>
        <v>4</v>
      </c>
      <c r="L22" s="17">
        <f t="shared" si="18"/>
        <v>4</v>
      </c>
      <c r="M22" s="17">
        <f t="shared" si="18"/>
        <v>2</v>
      </c>
      <c r="N22" s="17">
        <f t="shared" si="23"/>
        <v>20</v>
      </c>
      <c r="P22" s="25" t="str">
        <f t="shared" si="19"/>
        <v>Avb B</v>
      </c>
      <c r="Q22" s="22">
        <f>G11</f>
        <v>0</v>
      </c>
      <c r="R22" s="22">
        <f>G3</f>
        <v>0</v>
      </c>
      <c r="S22" s="4" t="str">
        <f t="shared" si="24"/>
        <v>Avb B0</v>
      </c>
      <c r="T22" s="4" t="str">
        <f t="shared" si="24"/>
        <v>Avb B0</v>
      </c>
      <c r="V22">
        <f t="shared" si="20"/>
        <v>0</v>
      </c>
      <c r="W22" s="17">
        <f t="shared" si="21"/>
        <v>2</v>
      </c>
      <c r="X22" s="17">
        <f t="shared" si="21"/>
        <v>4</v>
      </c>
      <c r="Y22" s="17">
        <f t="shared" si="21"/>
        <v>4</v>
      </c>
      <c r="Z22" s="17">
        <f t="shared" si="21"/>
        <v>4</v>
      </c>
      <c r="AA22" s="17">
        <f t="shared" si="21"/>
        <v>4</v>
      </c>
      <c r="AB22" s="17">
        <f t="shared" si="21"/>
        <v>2</v>
      </c>
      <c r="AC22" s="17">
        <f t="shared" si="25"/>
        <v>20</v>
      </c>
    </row>
    <row r="23" spans="1:29" x14ac:dyDescent="0.25">
      <c r="A23" s="24" t="s">
        <v>25</v>
      </c>
      <c r="B23" s="21">
        <f>G8</f>
        <v>0</v>
      </c>
      <c r="C23" s="21">
        <f>G3</f>
        <v>0</v>
      </c>
      <c r="D23" s="4" t="str">
        <f t="shared" si="22"/>
        <v>Avb A0</v>
      </c>
      <c r="E23" s="4" t="str">
        <f t="shared" si="22"/>
        <v>Avb A0</v>
      </c>
      <c r="G23">
        <f t="shared" si="17"/>
        <v>0</v>
      </c>
      <c r="H23" s="17">
        <f t="shared" si="18"/>
        <v>2</v>
      </c>
      <c r="I23" s="17">
        <f t="shared" si="18"/>
        <v>4</v>
      </c>
      <c r="J23" s="17">
        <f t="shared" si="18"/>
        <v>4</v>
      </c>
      <c r="K23" s="17">
        <f t="shared" si="18"/>
        <v>4</v>
      </c>
      <c r="L23" s="17">
        <f t="shared" si="18"/>
        <v>4</v>
      </c>
      <c r="M23" s="17">
        <f t="shared" si="18"/>
        <v>2</v>
      </c>
      <c r="N23" s="17">
        <f t="shared" si="23"/>
        <v>20</v>
      </c>
      <c r="P23" s="24" t="str">
        <f t="shared" si="19"/>
        <v>Avb A</v>
      </c>
      <c r="Q23" s="21">
        <f>G10</f>
        <v>0</v>
      </c>
      <c r="R23" s="21">
        <f>G7</f>
        <v>0</v>
      </c>
      <c r="S23" s="4" t="str">
        <f t="shared" si="24"/>
        <v>Avb A0</v>
      </c>
      <c r="T23" s="4" t="str">
        <f t="shared" si="24"/>
        <v>Avb A0</v>
      </c>
      <c r="V23">
        <f t="shared" si="20"/>
        <v>0</v>
      </c>
      <c r="W23" s="17">
        <f t="shared" si="21"/>
        <v>2</v>
      </c>
      <c r="X23" s="17">
        <f t="shared" si="21"/>
        <v>4</v>
      </c>
      <c r="Y23" s="17">
        <f t="shared" si="21"/>
        <v>4</v>
      </c>
      <c r="Z23" s="17">
        <f t="shared" si="21"/>
        <v>4</v>
      </c>
      <c r="AA23" s="17">
        <f t="shared" si="21"/>
        <v>4</v>
      </c>
      <c r="AB23" s="17">
        <f t="shared" si="21"/>
        <v>2</v>
      </c>
      <c r="AC23" s="17">
        <f t="shared" si="25"/>
        <v>20</v>
      </c>
    </row>
    <row r="24" spans="1:29" x14ac:dyDescent="0.25">
      <c r="A24" s="25" t="s">
        <v>25</v>
      </c>
      <c r="B24" s="22">
        <f>G4</f>
        <v>0</v>
      </c>
      <c r="C24" s="22">
        <f>G12</f>
        <v>0</v>
      </c>
      <c r="D24" s="4" t="str">
        <f t="shared" ref="D24" si="26">$A24&amp;B24</f>
        <v>Avb A0</v>
      </c>
      <c r="E24" s="4" t="str">
        <f t="shared" ref="E24" si="27">$A24&amp;C24</f>
        <v>Avb A0</v>
      </c>
      <c r="G24">
        <f t="shared" ref="G24:G25" si="28">$G11</f>
        <v>0</v>
      </c>
      <c r="H24" s="17">
        <f t="shared" si="18"/>
        <v>2</v>
      </c>
      <c r="I24" s="17">
        <f t="shared" si="18"/>
        <v>4</v>
      </c>
      <c r="J24" s="17">
        <f t="shared" si="18"/>
        <v>4</v>
      </c>
      <c r="K24" s="17">
        <f t="shared" si="18"/>
        <v>4</v>
      </c>
      <c r="L24" s="17">
        <f t="shared" si="18"/>
        <v>4</v>
      </c>
      <c r="M24" s="17">
        <f t="shared" si="18"/>
        <v>2</v>
      </c>
      <c r="N24" s="17">
        <f t="shared" si="23"/>
        <v>20</v>
      </c>
      <c r="P24" s="25" t="str">
        <f t="shared" ref="P24" si="29">A24</f>
        <v>Avb A</v>
      </c>
      <c r="Q24" s="22">
        <f>G3</f>
        <v>0</v>
      </c>
      <c r="R24" s="22">
        <f>G11</f>
        <v>0</v>
      </c>
      <c r="S24" s="4" t="str">
        <f t="shared" ref="S24" si="30">$P24&amp;Q24</f>
        <v>Avb A0</v>
      </c>
      <c r="T24" s="4" t="str">
        <f t="shared" ref="T24" si="31">$P24&amp;R24</f>
        <v>Avb A0</v>
      </c>
      <c r="V24">
        <f t="shared" ref="V24:V25" si="32">$G11</f>
        <v>0</v>
      </c>
      <c r="W24" s="17">
        <f t="shared" si="21"/>
        <v>2</v>
      </c>
      <c r="X24" s="17">
        <f t="shared" si="21"/>
        <v>4</v>
      </c>
      <c r="Y24" s="17">
        <f t="shared" si="21"/>
        <v>4</v>
      </c>
      <c r="Z24" s="17">
        <f t="shared" si="21"/>
        <v>4</v>
      </c>
      <c r="AA24" s="17">
        <f t="shared" si="21"/>
        <v>4</v>
      </c>
      <c r="AB24" s="17">
        <f t="shared" si="21"/>
        <v>2</v>
      </c>
      <c r="AC24" s="17">
        <f t="shared" si="25"/>
        <v>20</v>
      </c>
    </row>
    <row r="25" spans="1:29" x14ac:dyDescent="0.25">
      <c r="A25" s="25" t="s">
        <v>70</v>
      </c>
      <c r="B25" s="22">
        <f>G7</f>
        <v>0</v>
      </c>
      <c r="C25" s="22">
        <f>G9</f>
        <v>0</v>
      </c>
      <c r="D25" s="4" t="str">
        <f t="shared" si="22"/>
        <v>Avb Mv0</v>
      </c>
      <c r="E25" s="4" t="str">
        <f t="shared" si="22"/>
        <v>Avb Mv0</v>
      </c>
      <c r="G25">
        <f t="shared" si="28"/>
        <v>0</v>
      </c>
      <c r="H25" s="17">
        <f t="shared" si="18"/>
        <v>2</v>
      </c>
      <c r="I25" s="17">
        <f t="shared" si="18"/>
        <v>4</v>
      </c>
      <c r="J25" s="17">
        <f t="shared" si="18"/>
        <v>4</v>
      </c>
      <c r="K25" s="17">
        <f t="shared" si="18"/>
        <v>4</v>
      </c>
      <c r="L25" s="17">
        <f t="shared" si="18"/>
        <v>4</v>
      </c>
      <c r="M25" s="17">
        <f t="shared" si="18"/>
        <v>2</v>
      </c>
      <c r="N25" s="17">
        <f t="shared" si="23"/>
        <v>20</v>
      </c>
      <c r="P25" s="25" t="str">
        <f t="shared" si="19"/>
        <v>Avb Mv</v>
      </c>
      <c r="Q25" s="22">
        <f>G5</f>
        <v>0</v>
      </c>
      <c r="R25" s="22">
        <f>G6</f>
        <v>0</v>
      </c>
      <c r="S25" s="4" t="str">
        <f t="shared" si="24"/>
        <v>Avb Mv0</v>
      </c>
      <c r="T25" s="4" t="str">
        <f t="shared" si="24"/>
        <v>Avb Mv0</v>
      </c>
      <c r="V25">
        <f t="shared" si="32"/>
        <v>0</v>
      </c>
      <c r="W25" s="17">
        <f t="shared" si="21"/>
        <v>2</v>
      </c>
      <c r="X25" s="17">
        <f t="shared" si="21"/>
        <v>4</v>
      </c>
      <c r="Y25" s="17">
        <f t="shared" si="21"/>
        <v>4</v>
      </c>
      <c r="Z25" s="17">
        <f t="shared" si="21"/>
        <v>4</v>
      </c>
      <c r="AA25" s="17">
        <f t="shared" si="21"/>
        <v>4</v>
      </c>
      <c r="AB25" s="17">
        <f t="shared" si="21"/>
        <v>2</v>
      </c>
      <c r="AC25" s="17">
        <f t="shared" si="25"/>
        <v>20</v>
      </c>
    </row>
    <row r="26" spans="1:29" x14ac:dyDescent="0.25">
      <c r="H26" s="4"/>
      <c r="I26" s="4"/>
      <c r="J26" s="4"/>
      <c r="K26" s="4"/>
      <c r="L26" s="4"/>
      <c r="M26" s="4"/>
      <c r="N26" s="4"/>
      <c r="W26" s="4"/>
      <c r="X26" s="4"/>
      <c r="Y26" s="4"/>
      <c r="Z26" s="4"/>
      <c r="AA26" s="4"/>
      <c r="AB26" s="4"/>
      <c r="AC26" s="4"/>
    </row>
    <row r="27" spans="1:29" x14ac:dyDescent="0.25">
      <c r="H27" s="19" t="str">
        <f>H2</f>
        <v>Mv</v>
      </c>
      <c r="I27" s="19" t="str">
        <f t="shared" ref="I27:N27" si="33">I2</f>
        <v>B</v>
      </c>
      <c r="J27" s="19" t="str">
        <f t="shared" si="33"/>
        <v>A</v>
      </c>
      <c r="K27" s="19" t="str">
        <f t="shared" si="33"/>
        <v>Avb B</v>
      </c>
      <c r="L27" s="19" t="str">
        <f t="shared" si="33"/>
        <v>Avb A</v>
      </c>
      <c r="M27" s="19" t="str">
        <f t="shared" si="33"/>
        <v>Avb Mv</v>
      </c>
      <c r="N27" s="19" t="str">
        <f t="shared" si="33"/>
        <v>TOT</v>
      </c>
    </row>
    <row r="28" spans="1:29" x14ac:dyDescent="0.25">
      <c r="G28" s="16">
        <f>$G3</f>
        <v>0</v>
      </c>
      <c r="H28" s="18">
        <f>H3+H16+W3+W16</f>
        <v>6</v>
      </c>
      <c r="I28" s="18">
        <f t="shared" ref="I28:M37" si="34">I3+I16+X3+X16</f>
        <v>12</v>
      </c>
      <c r="J28" s="18">
        <f t="shared" si="34"/>
        <v>12</v>
      </c>
      <c r="K28" s="18">
        <f t="shared" si="34"/>
        <v>12</v>
      </c>
      <c r="L28" s="18">
        <f t="shared" si="34"/>
        <v>12</v>
      </c>
      <c r="M28" s="18">
        <f t="shared" si="34"/>
        <v>6</v>
      </c>
      <c r="N28" s="18">
        <f>SUM(H28:M28)</f>
        <v>60</v>
      </c>
    </row>
    <row r="29" spans="1:29" x14ac:dyDescent="0.25">
      <c r="G29" s="16">
        <f t="shared" ref="G29:G37" si="35">$G4</f>
        <v>0</v>
      </c>
      <c r="H29" s="18">
        <f t="shared" ref="H29" si="36">H4+H17+W4+W17</f>
        <v>6</v>
      </c>
      <c r="I29" s="18">
        <f t="shared" si="34"/>
        <v>12</v>
      </c>
      <c r="J29" s="18">
        <f t="shared" si="34"/>
        <v>12</v>
      </c>
      <c r="K29" s="18">
        <f t="shared" si="34"/>
        <v>12</v>
      </c>
      <c r="L29" s="18">
        <f t="shared" si="34"/>
        <v>12</v>
      </c>
      <c r="M29" s="18">
        <f t="shared" si="34"/>
        <v>6</v>
      </c>
      <c r="N29" s="18">
        <f t="shared" ref="N29:N37" si="37">SUM(H29:M29)</f>
        <v>60</v>
      </c>
    </row>
    <row r="30" spans="1:29" x14ac:dyDescent="0.25">
      <c r="G30" s="16">
        <f t="shared" si="35"/>
        <v>0</v>
      </c>
      <c r="H30" s="18">
        <f t="shared" ref="H30" si="38">H5+H18+W5+W18</f>
        <v>6</v>
      </c>
      <c r="I30" s="18">
        <f t="shared" si="34"/>
        <v>12</v>
      </c>
      <c r="J30" s="18">
        <f t="shared" si="34"/>
        <v>12</v>
      </c>
      <c r="K30" s="18">
        <f t="shared" si="34"/>
        <v>12</v>
      </c>
      <c r="L30" s="18">
        <f t="shared" si="34"/>
        <v>12</v>
      </c>
      <c r="M30" s="18">
        <f t="shared" si="34"/>
        <v>6</v>
      </c>
      <c r="N30" s="18">
        <f t="shared" si="37"/>
        <v>60</v>
      </c>
    </row>
    <row r="31" spans="1:29" x14ac:dyDescent="0.25">
      <c r="G31" s="16">
        <f t="shared" si="35"/>
        <v>0</v>
      </c>
      <c r="H31" s="18">
        <f t="shared" ref="H31" si="39">H6+H19+W6+W19</f>
        <v>6</v>
      </c>
      <c r="I31" s="18">
        <f t="shared" si="34"/>
        <v>12</v>
      </c>
      <c r="J31" s="18">
        <f t="shared" si="34"/>
        <v>12</v>
      </c>
      <c r="K31" s="18">
        <f t="shared" si="34"/>
        <v>12</v>
      </c>
      <c r="L31" s="18">
        <f t="shared" si="34"/>
        <v>12</v>
      </c>
      <c r="M31" s="18">
        <f t="shared" si="34"/>
        <v>6</v>
      </c>
      <c r="N31" s="18">
        <f t="shared" si="37"/>
        <v>60</v>
      </c>
    </row>
    <row r="32" spans="1:29" x14ac:dyDescent="0.25">
      <c r="G32" s="16">
        <f t="shared" si="35"/>
        <v>0</v>
      </c>
      <c r="H32" s="18">
        <f t="shared" ref="H32" si="40">H7+H20+W7+W20</f>
        <v>6</v>
      </c>
      <c r="I32" s="18">
        <f t="shared" si="34"/>
        <v>12</v>
      </c>
      <c r="J32" s="18">
        <f t="shared" si="34"/>
        <v>12</v>
      </c>
      <c r="K32" s="18">
        <f t="shared" si="34"/>
        <v>12</v>
      </c>
      <c r="L32" s="18">
        <f t="shared" si="34"/>
        <v>12</v>
      </c>
      <c r="M32" s="18">
        <f t="shared" si="34"/>
        <v>6</v>
      </c>
      <c r="N32" s="18">
        <f t="shared" si="37"/>
        <v>60</v>
      </c>
    </row>
    <row r="33" spans="7:14" x14ac:dyDescent="0.25">
      <c r="G33" s="16">
        <f t="shared" si="35"/>
        <v>0</v>
      </c>
      <c r="H33" s="18">
        <f t="shared" ref="H33" si="41">H8+H21+W8+W21</f>
        <v>6</v>
      </c>
      <c r="I33" s="18">
        <f t="shared" si="34"/>
        <v>12</v>
      </c>
      <c r="J33" s="18">
        <f t="shared" si="34"/>
        <v>12</v>
      </c>
      <c r="K33" s="18">
        <f t="shared" si="34"/>
        <v>12</v>
      </c>
      <c r="L33" s="18">
        <f t="shared" si="34"/>
        <v>12</v>
      </c>
      <c r="M33" s="18">
        <f t="shared" si="34"/>
        <v>6</v>
      </c>
      <c r="N33" s="18">
        <f t="shared" si="37"/>
        <v>60</v>
      </c>
    </row>
    <row r="34" spans="7:14" x14ac:dyDescent="0.25">
      <c r="G34" s="16">
        <f t="shared" si="35"/>
        <v>0</v>
      </c>
      <c r="H34" s="18">
        <f t="shared" ref="H34" si="42">H9+H22+W9+W22</f>
        <v>6</v>
      </c>
      <c r="I34" s="18">
        <f t="shared" si="34"/>
        <v>12</v>
      </c>
      <c r="J34" s="18">
        <f t="shared" si="34"/>
        <v>12</v>
      </c>
      <c r="K34" s="18">
        <f t="shared" si="34"/>
        <v>12</v>
      </c>
      <c r="L34" s="18">
        <f t="shared" si="34"/>
        <v>12</v>
      </c>
      <c r="M34" s="18">
        <f t="shared" si="34"/>
        <v>6</v>
      </c>
      <c r="N34" s="18">
        <f t="shared" si="37"/>
        <v>60</v>
      </c>
    </row>
    <row r="35" spans="7:14" x14ac:dyDescent="0.25">
      <c r="G35" s="16">
        <f t="shared" si="35"/>
        <v>0</v>
      </c>
      <c r="H35" s="18">
        <f t="shared" ref="H35" si="43">H10+H23+W10+W23</f>
        <v>6</v>
      </c>
      <c r="I35" s="18">
        <f t="shared" si="34"/>
        <v>12</v>
      </c>
      <c r="J35" s="18">
        <f t="shared" si="34"/>
        <v>12</v>
      </c>
      <c r="K35" s="18">
        <f t="shared" si="34"/>
        <v>12</v>
      </c>
      <c r="L35" s="18">
        <f t="shared" si="34"/>
        <v>12</v>
      </c>
      <c r="M35" s="18">
        <f t="shared" si="34"/>
        <v>6</v>
      </c>
      <c r="N35" s="18">
        <f t="shared" si="37"/>
        <v>60</v>
      </c>
    </row>
    <row r="36" spans="7:14" x14ac:dyDescent="0.25">
      <c r="G36" s="16">
        <f t="shared" si="35"/>
        <v>0</v>
      </c>
      <c r="H36" s="18">
        <f t="shared" ref="H36" si="44">H11+H24+W11+W24</f>
        <v>6</v>
      </c>
      <c r="I36" s="18">
        <f t="shared" si="34"/>
        <v>12</v>
      </c>
      <c r="J36" s="18">
        <f t="shared" si="34"/>
        <v>12</v>
      </c>
      <c r="K36" s="18">
        <f t="shared" si="34"/>
        <v>12</v>
      </c>
      <c r="L36" s="18">
        <f t="shared" si="34"/>
        <v>12</v>
      </c>
      <c r="M36" s="18">
        <f t="shared" si="34"/>
        <v>6</v>
      </c>
      <c r="N36" s="18">
        <f t="shared" si="37"/>
        <v>60</v>
      </c>
    </row>
    <row r="37" spans="7:14" x14ac:dyDescent="0.25">
      <c r="G37" s="16">
        <f t="shared" si="35"/>
        <v>0</v>
      </c>
      <c r="H37" s="18">
        <f t="shared" ref="H37" si="45">H12+H25+W12+W25</f>
        <v>6</v>
      </c>
      <c r="I37" s="18">
        <f t="shared" si="34"/>
        <v>12</v>
      </c>
      <c r="J37" s="18">
        <f t="shared" si="34"/>
        <v>12</v>
      </c>
      <c r="K37" s="18">
        <f t="shared" si="34"/>
        <v>12</v>
      </c>
      <c r="L37" s="18">
        <f t="shared" si="34"/>
        <v>12</v>
      </c>
      <c r="M37" s="18">
        <f t="shared" si="34"/>
        <v>6</v>
      </c>
      <c r="N37" s="18">
        <f t="shared" si="37"/>
        <v>60</v>
      </c>
    </row>
    <row r="40" spans="7:14" ht="30" customHeight="1" x14ac:dyDescent="0.25"/>
  </sheetData>
  <mergeCells count="4">
    <mergeCell ref="B1:C1"/>
    <mergeCell ref="Q1:R1"/>
    <mergeCell ref="B14:C14"/>
    <mergeCell ref="Q14:R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VSK Minicup</vt:lpstr>
      <vt:lpstr>Alla matcher</vt:lpstr>
      <vt:lpstr>Uppställningar</vt:lpstr>
      <vt:lpstr>'Alla matcher'!Print_Area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Brandberg (Västmanlands Fotbollförbund)</dc:creator>
  <cp:lastModifiedBy>Glenn Bostrom</cp:lastModifiedBy>
  <cp:lastPrinted>2022-05-09T09:00:41Z</cp:lastPrinted>
  <dcterms:created xsi:type="dcterms:W3CDTF">2022-05-03T09:12:27Z</dcterms:created>
  <dcterms:modified xsi:type="dcterms:W3CDTF">2024-04-26T18:01:29Z</dcterms:modified>
</cp:coreProperties>
</file>