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905" tabRatio="690" activeTab="0"/>
  </bookViews>
  <sheets>
    <sheet name="Start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Andreas Lindemark</author>
  </authors>
  <commentList>
    <comment ref="A39" authorId="0">
      <text>
        <r>
          <rPr>
            <b/>
            <sz val="8"/>
            <rFont val="Tahoma"/>
            <family val="0"/>
          </rPr>
          <t>Största antalet individuella/lag starter i respektive gren.</t>
        </r>
      </text>
    </comment>
    <comment ref="A40" authorId="0">
      <text>
        <r>
          <rPr>
            <b/>
            <sz val="8"/>
            <rFont val="Tahoma"/>
            <family val="0"/>
          </rPr>
          <t>Medelvärde på antalet individuella/lag starter i respektive gren.</t>
        </r>
      </text>
    </comment>
    <comment ref="A41" authorId="0">
      <text>
        <r>
          <rPr>
            <b/>
            <sz val="8"/>
            <rFont val="Tahoma"/>
            <family val="0"/>
          </rPr>
          <t>Minsta antalet individuella/lag starter i respektive gren.</t>
        </r>
      </text>
    </comment>
    <comment ref="A38" authorId="0">
      <text>
        <r>
          <rPr>
            <b/>
            <sz val="8"/>
            <rFont val="Tahoma"/>
            <family val="0"/>
          </rPr>
          <t>Summa av antal individuella/lag starter i respektive gren.</t>
        </r>
      </text>
    </comment>
    <comment ref="H5" authorId="0">
      <text>
        <r>
          <rPr>
            <b/>
            <sz val="8"/>
            <rFont val="Tahoma"/>
            <family val="0"/>
          </rPr>
          <t>Summa av individuella starter i fältskytte per år.</t>
        </r>
      </text>
    </comment>
    <comment ref="L5" authorId="0">
      <text>
        <r>
          <rPr>
            <b/>
            <sz val="8"/>
            <rFont val="Tahoma"/>
            <family val="0"/>
          </rPr>
          <t>Summa av individuella starter i banskytte per år.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sz val="8"/>
            <rFont val="Tahoma"/>
            <family val="0"/>
          </rPr>
          <t>Summa av individuella starter i sportskytte per år.</t>
        </r>
      </text>
    </comment>
    <comment ref="Q4" authorId="0">
      <text>
        <r>
          <rPr>
            <b/>
            <sz val="8"/>
            <rFont val="Tahoma"/>
            <family val="0"/>
          </rPr>
          <t>Summa av individuella starter i alla mästerskap per år.</t>
        </r>
      </text>
    </comment>
    <comment ref="W4" authorId="0">
      <text>
        <r>
          <rPr>
            <b/>
            <sz val="8"/>
            <rFont val="Tahoma"/>
            <family val="0"/>
          </rPr>
          <t>Summa av individuella starter i fältskytteserien per år.</t>
        </r>
      </text>
    </comment>
    <comment ref="V5" authorId="0">
      <text>
        <r>
          <rPr>
            <sz val="8"/>
            <rFont val="Tahoma"/>
            <family val="0"/>
          </rPr>
          <t>Medelvärde av individuella starter i fältserien per år.</t>
        </r>
      </text>
    </comment>
  </commentList>
</comments>
</file>

<file path=xl/sharedStrings.xml><?xml version="1.0" encoding="utf-8"?>
<sst xmlns="http://schemas.openxmlformats.org/spreadsheetml/2006/main" count="38" uniqueCount="29">
  <si>
    <t>År</t>
  </si>
  <si>
    <t>Mästerskap</t>
  </si>
  <si>
    <t>Fältskjutning</t>
  </si>
  <si>
    <t>C</t>
  </si>
  <si>
    <t>B</t>
  </si>
  <si>
    <t>A</t>
  </si>
  <si>
    <t>R</t>
  </si>
  <si>
    <t>.357</t>
  </si>
  <si>
    <t>.44</t>
  </si>
  <si>
    <t>Banskjutning</t>
  </si>
  <si>
    <t>Sportskytte</t>
  </si>
  <si>
    <t>Sport</t>
  </si>
  <si>
    <t>Standard</t>
  </si>
  <si>
    <t>Luft</t>
  </si>
  <si>
    <t>Antal starter i Norrköpings Pistolskytterings tävlingar</t>
  </si>
  <si>
    <t>Deltävling</t>
  </si>
  <si>
    <t>Fält</t>
  </si>
  <si>
    <t>Ban</t>
  </si>
  <si>
    <t>Ind.</t>
  </si>
  <si>
    <t>Lag</t>
  </si>
  <si>
    <t>Peking smällen</t>
  </si>
  <si>
    <t>å</t>
  </si>
  <si>
    <t>&gt;</t>
  </si>
  <si>
    <t>&lt;</t>
  </si>
  <si>
    <t>Fältserie</t>
  </si>
  <si>
    <t>Kolmårds träffen</t>
  </si>
  <si>
    <t>Antal lag per serie</t>
  </si>
  <si>
    <t>x</t>
  </si>
  <si>
    <t>Mörker fält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</si>
</sst>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_ ;[Red]\-#,##0.00\ "/>
    <numFmt numFmtId="165" formatCode="0.0%"/>
    <numFmt numFmtId="166" formatCode="#,##0.00;[Red]#,##0.00"/>
    <numFmt numFmtId="167" formatCode="0.0"/>
    <numFmt numFmtId="168" formatCode="0.00_ ;[Red]\-0.00\ 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sz val="20"/>
      <name val="Symbol"/>
      <family val="1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2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pane xSplit="1" ySplit="5" topLeftCell="B12" activePane="bottomRight" state="frozen"/>
      <selection pane="topLeft" activeCell="J16" sqref="J16"/>
      <selection pane="topRight" activeCell="J16" sqref="J16"/>
      <selection pane="bottomLeft" activeCell="J16" sqref="J16"/>
      <selection pane="bottomRight" activeCell="W36" sqref="W36"/>
    </sheetView>
  </sheetViews>
  <sheetFormatPr defaultColWidth="9.140625" defaultRowHeight="12.75"/>
  <cols>
    <col min="1" max="3" width="4.7109375" style="0" customWidth="1"/>
    <col min="4" max="4" width="4.57421875" style="0" customWidth="1"/>
    <col min="5" max="13" width="4.7109375" style="0" customWidth="1"/>
    <col min="14" max="14" width="8.421875" style="0" bestFit="1" customWidth="1"/>
    <col min="15" max="25" width="4.7109375" style="0" customWidth="1"/>
    <col min="26" max="26" width="6.7109375" style="0" customWidth="1"/>
    <col min="27" max="27" width="7.140625" style="0" customWidth="1"/>
    <col min="28" max="29" width="4.7109375" style="0" customWidth="1"/>
  </cols>
  <sheetData>
    <row r="1" spans="1:29" ht="30.75" thickBot="1">
      <c r="A1" s="82" t="s">
        <v>14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4"/>
    </row>
    <row r="2" spans="1:29" ht="3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3.5" customHeight="1">
      <c r="A3" s="70" t="s">
        <v>0</v>
      </c>
      <c r="B3" s="79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79" t="s">
        <v>24</v>
      </c>
      <c r="S3" s="80"/>
      <c r="T3" s="80"/>
      <c r="U3" s="80"/>
      <c r="V3" s="80"/>
      <c r="W3" s="81"/>
      <c r="X3" s="89" t="s">
        <v>26</v>
      </c>
      <c r="Y3" s="90"/>
      <c r="Z3" s="93" t="s">
        <v>28</v>
      </c>
      <c r="AA3" s="73" t="s">
        <v>25</v>
      </c>
      <c r="AB3" s="85" t="s">
        <v>20</v>
      </c>
      <c r="AC3" s="86"/>
    </row>
    <row r="4" spans="1:29" ht="12.75" customHeight="1">
      <c r="A4" s="71"/>
      <c r="B4" s="76" t="s">
        <v>2</v>
      </c>
      <c r="C4" s="77"/>
      <c r="D4" s="77"/>
      <c r="E4" s="77"/>
      <c r="F4" s="77"/>
      <c r="G4" s="77"/>
      <c r="H4" s="78"/>
      <c r="I4" s="96" t="s">
        <v>9</v>
      </c>
      <c r="J4" s="97"/>
      <c r="K4" s="97"/>
      <c r="L4" s="98"/>
      <c r="M4" s="96" t="s">
        <v>10</v>
      </c>
      <c r="N4" s="97"/>
      <c r="O4" s="97"/>
      <c r="P4" s="97"/>
      <c r="Q4" s="100" t="s">
        <v>21</v>
      </c>
      <c r="R4" s="76" t="s">
        <v>15</v>
      </c>
      <c r="S4" s="77"/>
      <c r="T4" s="77"/>
      <c r="U4" s="77"/>
      <c r="V4" s="99"/>
      <c r="W4" s="102" t="s">
        <v>21</v>
      </c>
      <c r="X4" s="91"/>
      <c r="Y4" s="92"/>
      <c r="Z4" s="94"/>
      <c r="AA4" s="74"/>
      <c r="AB4" s="87"/>
      <c r="AC4" s="88"/>
    </row>
    <row r="5" spans="1:29" ht="13.5" customHeight="1" thickBot="1">
      <c r="A5" s="72"/>
      <c r="B5" s="2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4" t="s">
        <v>8</v>
      </c>
      <c r="H5" s="5" t="s">
        <v>21</v>
      </c>
      <c r="I5" s="2" t="s">
        <v>3</v>
      </c>
      <c r="J5" s="3" t="s">
        <v>4</v>
      </c>
      <c r="K5" s="4" t="s">
        <v>5</v>
      </c>
      <c r="L5" s="5" t="s">
        <v>21</v>
      </c>
      <c r="M5" s="2" t="s">
        <v>11</v>
      </c>
      <c r="N5" s="3" t="s">
        <v>12</v>
      </c>
      <c r="O5" s="4" t="s">
        <v>13</v>
      </c>
      <c r="P5" s="6" t="s">
        <v>21</v>
      </c>
      <c r="Q5" s="101"/>
      <c r="R5" s="7">
        <v>1</v>
      </c>
      <c r="S5" s="7">
        <v>2</v>
      </c>
      <c r="T5" s="7">
        <v>3</v>
      </c>
      <c r="U5" s="8">
        <v>4</v>
      </c>
      <c r="V5" s="9" t="s">
        <v>27</v>
      </c>
      <c r="W5" s="103"/>
      <c r="X5" s="2" t="s">
        <v>16</v>
      </c>
      <c r="Y5" s="11" t="s">
        <v>17</v>
      </c>
      <c r="Z5" s="95"/>
      <c r="AA5" s="75"/>
      <c r="AB5" s="12" t="s">
        <v>18</v>
      </c>
      <c r="AC5" s="11" t="s">
        <v>19</v>
      </c>
    </row>
    <row r="6" spans="1:29" ht="14.25" customHeight="1">
      <c r="A6" s="52">
        <v>1986</v>
      </c>
      <c r="B6" s="14">
        <v>49</v>
      </c>
      <c r="C6" s="14">
        <v>10</v>
      </c>
      <c r="D6" s="14">
        <v>26</v>
      </c>
      <c r="E6" s="14">
        <v>19</v>
      </c>
      <c r="F6" s="14"/>
      <c r="G6" s="15"/>
      <c r="H6" s="20">
        <f>SUM(B6:G6)</f>
        <v>104</v>
      </c>
      <c r="I6" s="14">
        <v>26</v>
      </c>
      <c r="J6" s="14">
        <v>13</v>
      </c>
      <c r="K6" s="15">
        <v>10</v>
      </c>
      <c r="L6" s="20">
        <f>SUM(I6:K6)</f>
        <v>49</v>
      </c>
      <c r="M6" s="14">
        <v>22</v>
      </c>
      <c r="N6" s="14">
        <v>18</v>
      </c>
      <c r="O6" s="15">
        <v>14</v>
      </c>
      <c r="P6" s="20">
        <f>SUM(M6:O6)</f>
        <v>54</v>
      </c>
      <c r="Q6" s="19">
        <f>H6+L6+P6</f>
        <v>207</v>
      </c>
      <c r="R6" s="14"/>
      <c r="S6" s="14"/>
      <c r="T6" s="14"/>
      <c r="U6" s="15"/>
      <c r="V6" s="21">
        <v>50</v>
      </c>
      <c r="W6" s="20">
        <f aca="true" t="shared" si="0" ref="W6:W15">V6*4</f>
        <v>200</v>
      </c>
      <c r="X6" s="22">
        <v>11</v>
      </c>
      <c r="Y6" s="23">
        <v>19</v>
      </c>
      <c r="Z6" s="19">
        <v>34</v>
      </c>
      <c r="AA6" s="19"/>
      <c r="AB6" s="22"/>
      <c r="AC6" s="23"/>
    </row>
    <row r="7" spans="1:29" ht="14.25" customHeight="1">
      <c r="A7" s="52">
        <v>1987</v>
      </c>
      <c r="B7" s="14">
        <v>41</v>
      </c>
      <c r="C7" s="14">
        <v>11</v>
      </c>
      <c r="D7" s="14">
        <v>19</v>
      </c>
      <c r="E7" s="14">
        <v>14</v>
      </c>
      <c r="F7" s="14"/>
      <c r="G7" s="15"/>
      <c r="H7" s="16">
        <f aca="true" t="shared" si="1" ref="H7:H34">SUM(B7:G7)</f>
        <v>85</v>
      </c>
      <c r="I7" s="14">
        <v>31</v>
      </c>
      <c r="J7" s="14">
        <v>17</v>
      </c>
      <c r="K7" s="15">
        <v>10</v>
      </c>
      <c r="L7" s="16">
        <f aca="true" t="shared" si="2" ref="L7:L34">SUM(I7:K7)</f>
        <v>58</v>
      </c>
      <c r="M7" s="14">
        <v>18</v>
      </c>
      <c r="N7" s="14">
        <v>17</v>
      </c>
      <c r="O7" s="15">
        <v>14</v>
      </c>
      <c r="P7" s="16">
        <f aca="true" t="shared" si="3" ref="P7:P34">SUM(M7:O7)</f>
        <v>49</v>
      </c>
      <c r="Q7" s="10">
        <f aca="true" t="shared" si="4" ref="Q7:Q34">H7+L7+P7</f>
        <v>192</v>
      </c>
      <c r="R7" s="14"/>
      <c r="S7" s="14"/>
      <c r="T7" s="14"/>
      <c r="U7" s="15"/>
      <c r="V7" s="17">
        <v>55</v>
      </c>
      <c r="W7" s="16">
        <f t="shared" si="0"/>
        <v>220</v>
      </c>
      <c r="X7" s="13">
        <v>14</v>
      </c>
      <c r="Y7" s="18">
        <v>18</v>
      </c>
      <c r="Z7" s="10">
        <v>31</v>
      </c>
      <c r="AA7" s="10"/>
      <c r="AB7" s="13">
        <v>64</v>
      </c>
      <c r="AC7" s="18"/>
    </row>
    <row r="8" spans="1:29" ht="14.25" customHeight="1">
      <c r="A8" s="52">
        <v>1988</v>
      </c>
      <c r="B8" s="14">
        <v>44</v>
      </c>
      <c r="C8" s="14">
        <v>7</v>
      </c>
      <c r="D8" s="14">
        <v>16</v>
      </c>
      <c r="E8" s="14">
        <v>8</v>
      </c>
      <c r="F8" s="14"/>
      <c r="G8" s="15"/>
      <c r="H8" s="16">
        <f t="shared" si="1"/>
        <v>75</v>
      </c>
      <c r="I8" s="14">
        <v>20</v>
      </c>
      <c r="J8" s="14">
        <v>6</v>
      </c>
      <c r="K8" s="15">
        <v>11</v>
      </c>
      <c r="L8" s="16">
        <f t="shared" si="2"/>
        <v>37</v>
      </c>
      <c r="M8" s="14">
        <v>15</v>
      </c>
      <c r="N8" s="14">
        <v>21</v>
      </c>
      <c r="O8" s="15">
        <v>10</v>
      </c>
      <c r="P8" s="16">
        <f t="shared" si="3"/>
        <v>46</v>
      </c>
      <c r="Q8" s="10">
        <f t="shared" si="4"/>
        <v>158</v>
      </c>
      <c r="R8" s="14"/>
      <c r="S8" s="14"/>
      <c r="T8" s="14"/>
      <c r="U8" s="15"/>
      <c r="V8" s="17">
        <v>48</v>
      </c>
      <c r="W8" s="16">
        <f t="shared" si="0"/>
        <v>192</v>
      </c>
      <c r="X8" s="13">
        <v>14</v>
      </c>
      <c r="Y8" s="18">
        <v>19</v>
      </c>
      <c r="Z8" s="10">
        <v>39</v>
      </c>
      <c r="AA8" s="10"/>
      <c r="AB8" s="13">
        <v>92</v>
      </c>
      <c r="AC8" s="18"/>
    </row>
    <row r="9" spans="1:29" ht="14.25" customHeight="1">
      <c r="A9" s="52">
        <v>1989</v>
      </c>
      <c r="B9" s="14">
        <v>42</v>
      </c>
      <c r="C9" s="14">
        <v>11</v>
      </c>
      <c r="D9" s="14">
        <v>18</v>
      </c>
      <c r="E9" s="14">
        <v>13</v>
      </c>
      <c r="F9" s="14"/>
      <c r="G9" s="15"/>
      <c r="H9" s="16">
        <f t="shared" si="1"/>
        <v>84</v>
      </c>
      <c r="I9" s="14">
        <v>29</v>
      </c>
      <c r="J9" s="14">
        <v>7</v>
      </c>
      <c r="K9" s="15">
        <v>7</v>
      </c>
      <c r="L9" s="16">
        <f t="shared" si="2"/>
        <v>43</v>
      </c>
      <c r="M9" s="14">
        <v>18</v>
      </c>
      <c r="N9" s="14">
        <v>11</v>
      </c>
      <c r="O9" s="15">
        <v>13</v>
      </c>
      <c r="P9" s="16">
        <f t="shared" si="3"/>
        <v>42</v>
      </c>
      <c r="Q9" s="10">
        <f t="shared" si="4"/>
        <v>169</v>
      </c>
      <c r="R9" s="14"/>
      <c r="S9" s="14"/>
      <c r="T9" s="14"/>
      <c r="U9" s="15"/>
      <c r="V9" s="17">
        <v>44</v>
      </c>
      <c r="W9" s="16">
        <f t="shared" si="0"/>
        <v>176</v>
      </c>
      <c r="X9" s="13">
        <v>10</v>
      </c>
      <c r="Y9" s="18">
        <v>19</v>
      </c>
      <c r="Z9" s="10">
        <v>41</v>
      </c>
      <c r="AA9" s="10"/>
      <c r="AB9" s="13">
        <v>92</v>
      </c>
      <c r="AC9" s="18"/>
    </row>
    <row r="10" spans="1:29" ht="14.25" customHeight="1">
      <c r="A10" s="52">
        <v>1990</v>
      </c>
      <c r="B10" s="14">
        <v>64</v>
      </c>
      <c r="C10" s="14">
        <v>14</v>
      </c>
      <c r="D10" s="14">
        <v>21</v>
      </c>
      <c r="E10" s="14">
        <v>12</v>
      </c>
      <c r="F10" s="14"/>
      <c r="G10" s="15"/>
      <c r="H10" s="16">
        <f t="shared" si="1"/>
        <v>111</v>
      </c>
      <c r="I10" s="14">
        <v>29</v>
      </c>
      <c r="J10" s="14">
        <v>6</v>
      </c>
      <c r="K10" s="15">
        <v>8</v>
      </c>
      <c r="L10" s="16">
        <f t="shared" si="2"/>
        <v>43</v>
      </c>
      <c r="M10" s="14">
        <v>17</v>
      </c>
      <c r="N10" s="14">
        <v>11</v>
      </c>
      <c r="O10" s="15">
        <v>9</v>
      </c>
      <c r="P10" s="16">
        <f t="shared" si="3"/>
        <v>37</v>
      </c>
      <c r="Q10" s="10">
        <f t="shared" si="4"/>
        <v>191</v>
      </c>
      <c r="R10" s="14"/>
      <c r="S10" s="14"/>
      <c r="T10" s="14"/>
      <c r="U10" s="15"/>
      <c r="V10" s="17">
        <v>60</v>
      </c>
      <c r="W10" s="16">
        <f t="shared" si="0"/>
        <v>240</v>
      </c>
      <c r="X10" s="13">
        <v>19</v>
      </c>
      <c r="Y10" s="18">
        <v>21</v>
      </c>
      <c r="Z10" s="10">
        <v>37</v>
      </c>
      <c r="AA10" s="10"/>
      <c r="AB10" s="13">
        <v>87</v>
      </c>
      <c r="AC10" s="18"/>
    </row>
    <row r="11" spans="1:29" ht="14.25" customHeight="1">
      <c r="A11" s="52">
        <v>1991</v>
      </c>
      <c r="B11" s="14">
        <v>65</v>
      </c>
      <c r="C11" s="14">
        <v>15</v>
      </c>
      <c r="D11" s="14">
        <v>23</v>
      </c>
      <c r="E11" s="14">
        <v>14</v>
      </c>
      <c r="F11" s="14"/>
      <c r="G11" s="15"/>
      <c r="H11" s="16">
        <f t="shared" si="1"/>
        <v>117</v>
      </c>
      <c r="I11" s="14">
        <v>23</v>
      </c>
      <c r="J11" s="14">
        <v>12</v>
      </c>
      <c r="K11" s="15">
        <v>13</v>
      </c>
      <c r="L11" s="16">
        <f t="shared" si="2"/>
        <v>48</v>
      </c>
      <c r="M11" s="14">
        <v>12</v>
      </c>
      <c r="N11" s="14">
        <v>18</v>
      </c>
      <c r="O11" s="15">
        <v>11</v>
      </c>
      <c r="P11" s="16">
        <f t="shared" si="3"/>
        <v>41</v>
      </c>
      <c r="Q11" s="10">
        <f t="shared" si="4"/>
        <v>206</v>
      </c>
      <c r="R11" s="14"/>
      <c r="S11" s="14"/>
      <c r="T11" s="14"/>
      <c r="U11" s="15"/>
      <c r="V11" s="17">
        <v>63</v>
      </c>
      <c r="W11" s="16">
        <f t="shared" si="0"/>
        <v>252</v>
      </c>
      <c r="X11" s="13">
        <v>19</v>
      </c>
      <c r="Y11" s="18">
        <v>24</v>
      </c>
      <c r="Z11" s="10">
        <v>45</v>
      </c>
      <c r="AA11" s="10">
        <v>150</v>
      </c>
      <c r="AB11" s="13">
        <v>101</v>
      </c>
      <c r="AC11" s="18"/>
    </row>
    <row r="12" spans="1:29" ht="14.25" customHeight="1">
      <c r="A12" s="52">
        <v>1992</v>
      </c>
      <c r="B12" s="14">
        <v>79</v>
      </c>
      <c r="C12" s="14">
        <v>11</v>
      </c>
      <c r="D12" s="14">
        <v>20</v>
      </c>
      <c r="E12" s="14">
        <v>18</v>
      </c>
      <c r="F12" s="14"/>
      <c r="G12" s="15"/>
      <c r="H12" s="16">
        <f t="shared" si="1"/>
        <v>128</v>
      </c>
      <c r="I12" s="14">
        <v>26</v>
      </c>
      <c r="J12" s="14">
        <v>15</v>
      </c>
      <c r="K12" s="15">
        <v>11</v>
      </c>
      <c r="L12" s="16">
        <f t="shared" si="2"/>
        <v>52</v>
      </c>
      <c r="M12" s="14">
        <v>21</v>
      </c>
      <c r="N12" s="14">
        <v>20</v>
      </c>
      <c r="O12" s="15">
        <v>11</v>
      </c>
      <c r="P12" s="16">
        <f t="shared" si="3"/>
        <v>52</v>
      </c>
      <c r="Q12" s="10">
        <f t="shared" si="4"/>
        <v>232</v>
      </c>
      <c r="R12" s="14"/>
      <c r="S12" s="14"/>
      <c r="T12" s="14"/>
      <c r="U12" s="15"/>
      <c r="V12" s="17">
        <v>78</v>
      </c>
      <c r="W12" s="16">
        <f t="shared" si="0"/>
        <v>312</v>
      </c>
      <c r="X12" s="13">
        <v>17</v>
      </c>
      <c r="Y12" s="18">
        <v>22</v>
      </c>
      <c r="Z12" s="10">
        <v>47</v>
      </c>
      <c r="AA12" s="10">
        <v>198</v>
      </c>
      <c r="AB12" s="13">
        <v>79</v>
      </c>
      <c r="AC12" s="18"/>
    </row>
    <row r="13" spans="1:29" ht="14.25" customHeight="1">
      <c r="A13" s="52">
        <v>1993</v>
      </c>
      <c r="B13" s="14">
        <v>69</v>
      </c>
      <c r="C13" s="14">
        <v>6</v>
      </c>
      <c r="D13" s="14">
        <v>20</v>
      </c>
      <c r="E13" s="14">
        <v>18</v>
      </c>
      <c r="F13" s="14"/>
      <c r="G13" s="15"/>
      <c r="H13" s="16">
        <f t="shared" si="1"/>
        <v>113</v>
      </c>
      <c r="I13" s="14">
        <v>28</v>
      </c>
      <c r="J13" s="14">
        <v>9</v>
      </c>
      <c r="K13" s="15">
        <v>10</v>
      </c>
      <c r="L13" s="16">
        <f t="shared" si="2"/>
        <v>47</v>
      </c>
      <c r="M13" s="14">
        <v>16</v>
      </c>
      <c r="N13" s="14">
        <v>17</v>
      </c>
      <c r="O13" s="15">
        <v>10</v>
      </c>
      <c r="P13" s="16">
        <f t="shared" si="3"/>
        <v>43</v>
      </c>
      <c r="Q13" s="10">
        <f t="shared" si="4"/>
        <v>203</v>
      </c>
      <c r="R13" s="14"/>
      <c r="S13" s="14"/>
      <c r="T13" s="14"/>
      <c r="U13" s="15"/>
      <c r="V13" s="17">
        <v>71</v>
      </c>
      <c r="W13" s="16">
        <f t="shared" si="0"/>
        <v>284</v>
      </c>
      <c r="X13" s="13">
        <v>12</v>
      </c>
      <c r="Y13" s="18">
        <v>20</v>
      </c>
      <c r="Z13" s="10">
        <v>40</v>
      </c>
      <c r="AA13" s="10">
        <v>189</v>
      </c>
      <c r="AB13" s="13">
        <v>58</v>
      </c>
      <c r="AC13" s="18"/>
    </row>
    <row r="14" spans="1:29" ht="14.25" customHeight="1">
      <c r="A14" s="52">
        <v>1994</v>
      </c>
      <c r="B14" s="14">
        <v>70</v>
      </c>
      <c r="C14" s="14">
        <v>14</v>
      </c>
      <c r="D14" s="14">
        <v>27</v>
      </c>
      <c r="E14" s="14">
        <v>14</v>
      </c>
      <c r="F14" s="14"/>
      <c r="G14" s="15"/>
      <c r="H14" s="16">
        <f t="shared" si="1"/>
        <v>125</v>
      </c>
      <c r="I14" s="14">
        <v>18</v>
      </c>
      <c r="J14" s="14">
        <v>8</v>
      </c>
      <c r="K14" s="15">
        <v>7</v>
      </c>
      <c r="L14" s="16">
        <f t="shared" si="2"/>
        <v>33</v>
      </c>
      <c r="M14" s="14">
        <v>18</v>
      </c>
      <c r="N14" s="14">
        <v>17</v>
      </c>
      <c r="O14" s="15">
        <v>11</v>
      </c>
      <c r="P14" s="16">
        <f t="shared" si="3"/>
        <v>46</v>
      </c>
      <c r="Q14" s="10">
        <f t="shared" si="4"/>
        <v>204</v>
      </c>
      <c r="R14" s="14"/>
      <c r="S14" s="14"/>
      <c r="T14" s="14"/>
      <c r="U14" s="15"/>
      <c r="V14" s="17">
        <v>62</v>
      </c>
      <c r="W14" s="16">
        <f t="shared" si="0"/>
        <v>248</v>
      </c>
      <c r="X14" s="13">
        <v>13</v>
      </c>
      <c r="Y14" s="18">
        <v>19</v>
      </c>
      <c r="Z14" s="10">
        <v>50</v>
      </c>
      <c r="AA14" s="10"/>
      <c r="AB14" s="13">
        <v>76</v>
      </c>
      <c r="AC14" s="18"/>
    </row>
    <row r="15" spans="1:29" ht="14.25" customHeight="1">
      <c r="A15" s="52">
        <v>1995</v>
      </c>
      <c r="B15" s="14">
        <v>62</v>
      </c>
      <c r="C15" s="14">
        <v>15</v>
      </c>
      <c r="D15" s="14">
        <v>20</v>
      </c>
      <c r="E15" s="14">
        <v>15</v>
      </c>
      <c r="F15" s="14"/>
      <c r="G15" s="15"/>
      <c r="H15" s="16">
        <f t="shared" si="1"/>
        <v>112</v>
      </c>
      <c r="I15" s="14">
        <v>22</v>
      </c>
      <c r="J15" s="14">
        <v>11</v>
      </c>
      <c r="K15" s="15">
        <v>9</v>
      </c>
      <c r="L15" s="16">
        <f t="shared" si="2"/>
        <v>42</v>
      </c>
      <c r="M15" s="14">
        <v>13</v>
      </c>
      <c r="N15" s="14">
        <v>9</v>
      </c>
      <c r="O15" s="15">
        <v>11</v>
      </c>
      <c r="P15" s="16">
        <f t="shared" si="3"/>
        <v>33</v>
      </c>
      <c r="Q15" s="10">
        <f t="shared" si="4"/>
        <v>187</v>
      </c>
      <c r="R15" s="14"/>
      <c r="S15" s="14"/>
      <c r="T15" s="14"/>
      <c r="U15" s="15"/>
      <c r="V15" s="17">
        <v>65</v>
      </c>
      <c r="W15" s="16">
        <f t="shared" si="0"/>
        <v>260</v>
      </c>
      <c r="X15" s="13">
        <v>13</v>
      </c>
      <c r="Y15" s="18">
        <v>21</v>
      </c>
      <c r="Z15" s="10">
        <v>44</v>
      </c>
      <c r="AA15" s="10"/>
      <c r="AB15" s="13">
        <v>67</v>
      </c>
      <c r="AC15" s="18"/>
    </row>
    <row r="16" spans="1:29" ht="14.25" customHeight="1">
      <c r="A16" s="52">
        <v>1996</v>
      </c>
      <c r="B16" s="14">
        <v>57</v>
      </c>
      <c r="C16" s="14">
        <v>11</v>
      </c>
      <c r="D16" s="14">
        <v>19</v>
      </c>
      <c r="E16" s="14">
        <v>18</v>
      </c>
      <c r="F16" s="14"/>
      <c r="G16" s="15"/>
      <c r="H16" s="16">
        <f t="shared" si="1"/>
        <v>105</v>
      </c>
      <c r="I16" s="14">
        <v>31</v>
      </c>
      <c r="J16" s="14">
        <v>7</v>
      </c>
      <c r="K16" s="15">
        <v>6</v>
      </c>
      <c r="L16" s="16">
        <f t="shared" si="2"/>
        <v>44</v>
      </c>
      <c r="M16" s="14">
        <v>8</v>
      </c>
      <c r="N16" s="14">
        <v>17</v>
      </c>
      <c r="O16" s="15">
        <v>9</v>
      </c>
      <c r="P16" s="16">
        <f t="shared" si="3"/>
        <v>34</v>
      </c>
      <c r="Q16" s="10">
        <f t="shared" si="4"/>
        <v>183</v>
      </c>
      <c r="R16" s="14"/>
      <c r="S16" s="14"/>
      <c r="T16" s="14"/>
      <c r="U16" s="15"/>
      <c r="V16" s="17">
        <v>73</v>
      </c>
      <c r="W16" s="16">
        <f>V16*4</f>
        <v>292</v>
      </c>
      <c r="X16" s="13">
        <v>14</v>
      </c>
      <c r="Y16" s="18">
        <v>23</v>
      </c>
      <c r="Z16" s="10">
        <v>44</v>
      </c>
      <c r="AA16" s="10"/>
      <c r="AB16" s="13">
        <v>66</v>
      </c>
      <c r="AC16" s="18"/>
    </row>
    <row r="17" spans="1:29" ht="14.25" customHeight="1">
      <c r="A17" s="52">
        <v>1997</v>
      </c>
      <c r="B17" s="14">
        <v>64</v>
      </c>
      <c r="C17" s="14">
        <v>16</v>
      </c>
      <c r="D17" s="14">
        <v>24</v>
      </c>
      <c r="E17" s="14">
        <v>10</v>
      </c>
      <c r="F17" s="14">
        <v>19</v>
      </c>
      <c r="G17" s="15">
        <v>9</v>
      </c>
      <c r="H17" s="16">
        <f t="shared" si="1"/>
        <v>142</v>
      </c>
      <c r="I17" s="14">
        <v>25</v>
      </c>
      <c r="J17" s="14">
        <v>8</v>
      </c>
      <c r="K17" s="15">
        <v>15</v>
      </c>
      <c r="L17" s="16">
        <f t="shared" si="2"/>
        <v>48</v>
      </c>
      <c r="M17" s="14">
        <v>16</v>
      </c>
      <c r="N17" s="14">
        <v>19</v>
      </c>
      <c r="O17" s="15">
        <v>11</v>
      </c>
      <c r="P17" s="16">
        <f t="shared" si="3"/>
        <v>46</v>
      </c>
      <c r="Q17" s="10">
        <f t="shared" si="4"/>
        <v>236</v>
      </c>
      <c r="R17" s="14"/>
      <c r="S17" s="14"/>
      <c r="T17" s="14"/>
      <c r="U17" s="15"/>
      <c r="V17" s="17">
        <v>68</v>
      </c>
      <c r="W17" s="16">
        <f>V17*4</f>
        <v>272</v>
      </c>
      <c r="X17" s="13">
        <v>11</v>
      </c>
      <c r="Y17" s="18">
        <v>22</v>
      </c>
      <c r="Z17" s="10">
        <v>57</v>
      </c>
      <c r="AA17" s="10"/>
      <c r="AB17" s="13">
        <v>66</v>
      </c>
      <c r="AC17" s="18"/>
    </row>
    <row r="18" spans="1:29" ht="14.25" customHeight="1">
      <c r="A18" s="52">
        <v>1998</v>
      </c>
      <c r="B18" s="14">
        <v>70</v>
      </c>
      <c r="C18" s="14">
        <v>19</v>
      </c>
      <c r="D18" s="14">
        <v>26</v>
      </c>
      <c r="E18" s="14">
        <v>16</v>
      </c>
      <c r="F18" s="14">
        <v>21</v>
      </c>
      <c r="G18" s="15">
        <v>18</v>
      </c>
      <c r="H18" s="16">
        <f t="shared" si="1"/>
        <v>170</v>
      </c>
      <c r="I18" s="14">
        <v>37</v>
      </c>
      <c r="J18" s="14">
        <v>12</v>
      </c>
      <c r="K18" s="15">
        <v>14</v>
      </c>
      <c r="L18" s="16">
        <f t="shared" si="2"/>
        <v>63</v>
      </c>
      <c r="M18" s="14">
        <v>19</v>
      </c>
      <c r="N18" s="14">
        <v>16</v>
      </c>
      <c r="O18" s="15">
        <v>14</v>
      </c>
      <c r="P18" s="16">
        <f t="shared" si="3"/>
        <v>49</v>
      </c>
      <c r="Q18" s="10">
        <f t="shared" si="4"/>
        <v>282</v>
      </c>
      <c r="R18" s="14">
        <v>71</v>
      </c>
      <c r="S18" s="14">
        <v>74</v>
      </c>
      <c r="T18" s="14">
        <v>68</v>
      </c>
      <c r="U18" s="15">
        <v>79</v>
      </c>
      <c r="V18" s="17">
        <f>CEILING(AVERAGE(R18:U18),1)</f>
        <v>73</v>
      </c>
      <c r="W18" s="16">
        <f>R18+S18+T18+U18</f>
        <v>292</v>
      </c>
      <c r="X18" s="13">
        <v>15</v>
      </c>
      <c r="Y18" s="18">
        <v>24</v>
      </c>
      <c r="Z18" s="10">
        <v>54</v>
      </c>
      <c r="AA18" s="10"/>
      <c r="AB18" s="13">
        <v>68</v>
      </c>
      <c r="AC18" s="18">
        <v>5</v>
      </c>
    </row>
    <row r="19" spans="1:29" ht="14.25" customHeight="1">
      <c r="A19" s="52">
        <v>1999</v>
      </c>
      <c r="B19" s="14">
        <v>67</v>
      </c>
      <c r="C19" s="14">
        <v>20</v>
      </c>
      <c r="D19" s="14">
        <v>27</v>
      </c>
      <c r="E19" s="14">
        <v>13</v>
      </c>
      <c r="F19" s="14">
        <v>20</v>
      </c>
      <c r="G19" s="15">
        <v>10</v>
      </c>
      <c r="H19" s="16">
        <f t="shared" si="1"/>
        <v>157</v>
      </c>
      <c r="I19" s="14">
        <v>36</v>
      </c>
      <c r="J19" s="14">
        <v>12</v>
      </c>
      <c r="K19" s="15">
        <v>9</v>
      </c>
      <c r="L19" s="16">
        <f t="shared" si="2"/>
        <v>57</v>
      </c>
      <c r="M19" s="14">
        <v>23</v>
      </c>
      <c r="N19" s="14">
        <v>26</v>
      </c>
      <c r="O19" s="15">
        <v>12</v>
      </c>
      <c r="P19" s="16">
        <f t="shared" si="3"/>
        <v>61</v>
      </c>
      <c r="Q19" s="10">
        <f t="shared" si="4"/>
        <v>275</v>
      </c>
      <c r="R19" s="14">
        <v>81</v>
      </c>
      <c r="S19" s="14">
        <v>82</v>
      </c>
      <c r="T19" s="14">
        <v>74</v>
      </c>
      <c r="U19" s="15">
        <v>82</v>
      </c>
      <c r="V19" s="17">
        <f>CEILING(AVERAGE(R19:U19),1)</f>
        <v>80</v>
      </c>
      <c r="W19" s="16">
        <f>R19+S19+T19+U19</f>
        <v>319</v>
      </c>
      <c r="X19" s="13">
        <v>20</v>
      </c>
      <c r="Y19" s="18">
        <v>23</v>
      </c>
      <c r="Z19" s="10">
        <v>67</v>
      </c>
      <c r="AA19" s="10"/>
      <c r="AB19" s="13">
        <v>60</v>
      </c>
      <c r="AC19" s="18">
        <v>5</v>
      </c>
    </row>
    <row r="20" spans="1:29" ht="14.25" customHeight="1">
      <c r="A20" s="52">
        <v>2000</v>
      </c>
      <c r="B20" s="14">
        <v>76</v>
      </c>
      <c r="C20" s="14">
        <v>29</v>
      </c>
      <c r="D20" s="14">
        <v>34</v>
      </c>
      <c r="E20" s="14">
        <v>22</v>
      </c>
      <c r="F20" s="14">
        <v>23</v>
      </c>
      <c r="G20" s="15">
        <v>12</v>
      </c>
      <c r="H20" s="16">
        <f t="shared" si="1"/>
        <v>196</v>
      </c>
      <c r="I20" s="14">
        <v>28</v>
      </c>
      <c r="J20" s="14">
        <v>9</v>
      </c>
      <c r="K20" s="15">
        <v>13</v>
      </c>
      <c r="L20" s="16">
        <f t="shared" si="2"/>
        <v>50</v>
      </c>
      <c r="M20" s="14">
        <v>22</v>
      </c>
      <c r="N20" s="14">
        <v>24</v>
      </c>
      <c r="O20" s="15">
        <v>15</v>
      </c>
      <c r="P20" s="16">
        <f t="shared" si="3"/>
        <v>61</v>
      </c>
      <c r="Q20" s="10">
        <f t="shared" si="4"/>
        <v>307</v>
      </c>
      <c r="R20" s="14"/>
      <c r="S20" s="14"/>
      <c r="T20" s="14"/>
      <c r="U20" s="15"/>
      <c r="V20" s="17">
        <v>100</v>
      </c>
      <c r="W20" s="16">
        <f>V20*4</f>
        <v>400</v>
      </c>
      <c r="X20" s="13">
        <v>20</v>
      </c>
      <c r="Y20" s="18">
        <v>25</v>
      </c>
      <c r="Z20" s="10">
        <v>52</v>
      </c>
      <c r="AA20" s="10"/>
      <c r="AB20" s="13">
        <v>64</v>
      </c>
      <c r="AC20" s="18">
        <v>0</v>
      </c>
    </row>
    <row r="21" spans="1:29" ht="14.25" customHeight="1">
      <c r="A21" s="52">
        <v>2001</v>
      </c>
      <c r="B21" s="14">
        <v>88</v>
      </c>
      <c r="C21" s="14">
        <v>26</v>
      </c>
      <c r="D21" s="14">
        <v>33</v>
      </c>
      <c r="E21" s="14">
        <v>23</v>
      </c>
      <c r="F21" s="14">
        <v>19</v>
      </c>
      <c r="G21" s="15">
        <v>10</v>
      </c>
      <c r="H21" s="16">
        <f t="shared" si="1"/>
        <v>199</v>
      </c>
      <c r="I21" s="14">
        <v>23</v>
      </c>
      <c r="J21" s="14">
        <v>7</v>
      </c>
      <c r="K21" s="15">
        <v>8</v>
      </c>
      <c r="L21" s="16">
        <f t="shared" si="2"/>
        <v>38</v>
      </c>
      <c r="M21" s="14">
        <v>24</v>
      </c>
      <c r="N21" s="14">
        <v>25</v>
      </c>
      <c r="O21" s="15">
        <v>13</v>
      </c>
      <c r="P21" s="16">
        <f t="shared" si="3"/>
        <v>62</v>
      </c>
      <c r="Q21" s="10">
        <f t="shared" si="4"/>
        <v>299</v>
      </c>
      <c r="R21" s="14"/>
      <c r="S21" s="14"/>
      <c r="T21" s="14"/>
      <c r="U21" s="15"/>
      <c r="V21" s="17">
        <v>90</v>
      </c>
      <c r="W21" s="16">
        <f>V21*4</f>
        <v>360</v>
      </c>
      <c r="X21" s="13">
        <v>18</v>
      </c>
      <c r="Y21" s="18">
        <v>25</v>
      </c>
      <c r="Z21" s="10">
        <v>58</v>
      </c>
      <c r="AA21" s="10"/>
      <c r="AB21" s="13">
        <v>57</v>
      </c>
      <c r="AC21" s="18">
        <v>3</v>
      </c>
    </row>
    <row r="22" spans="1:29" ht="14.25" customHeight="1">
      <c r="A22" s="52">
        <v>2002</v>
      </c>
      <c r="B22" s="14">
        <v>83</v>
      </c>
      <c r="C22" s="14">
        <v>25</v>
      </c>
      <c r="D22" s="14">
        <v>27</v>
      </c>
      <c r="E22" s="14">
        <v>16</v>
      </c>
      <c r="F22" s="14">
        <v>17</v>
      </c>
      <c r="G22" s="15">
        <v>9</v>
      </c>
      <c r="H22" s="16">
        <f t="shared" si="1"/>
        <v>177</v>
      </c>
      <c r="I22" s="14">
        <v>20</v>
      </c>
      <c r="J22" s="14">
        <v>6</v>
      </c>
      <c r="K22" s="15">
        <v>13</v>
      </c>
      <c r="L22" s="16">
        <f t="shared" si="2"/>
        <v>39</v>
      </c>
      <c r="M22" s="14">
        <v>13</v>
      </c>
      <c r="N22" s="14">
        <v>23</v>
      </c>
      <c r="O22" s="15">
        <v>16</v>
      </c>
      <c r="P22" s="16">
        <f t="shared" si="3"/>
        <v>52</v>
      </c>
      <c r="Q22" s="10">
        <f t="shared" si="4"/>
        <v>268</v>
      </c>
      <c r="R22" s="14"/>
      <c r="S22" s="14"/>
      <c r="T22" s="14"/>
      <c r="U22" s="15"/>
      <c r="V22" s="17">
        <v>80</v>
      </c>
      <c r="W22" s="16">
        <f>V22*4</f>
        <v>320</v>
      </c>
      <c r="X22" s="13">
        <v>18</v>
      </c>
      <c r="Y22" s="18">
        <v>25</v>
      </c>
      <c r="Z22" s="10">
        <v>38</v>
      </c>
      <c r="AA22" s="10"/>
      <c r="AB22" s="13">
        <v>45</v>
      </c>
      <c r="AC22" s="18">
        <v>3</v>
      </c>
    </row>
    <row r="23" spans="1:29" ht="14.25" customHeight="1">
      <c r="A23" s="52">
        <v>2003</v>
      </c>
      <c r="B23" s="14">
        <v>69</v>
      </c>
      <c r="C23" s="14">
        <v>24</v>
      </c>
      <c r="D23" s="14">
        <v>23</v>
      </c>
      <c r="E23" s="14">
        <v>19</v>
      </c>
      <c r="F23" s="14">
        <v>13</v>
      </c>
      <c r="G23" s="15">
        <v>12</v>
      </c>
      <c r="H23" s="16">
        <f t="shared" si="1"/>
        <v>160</v>
      </c>
      <c r="I23" s="14">
        <v>16</v>
      </c>
      <c r="J23" s="14">
        <v>9</v>
      </c>
      <c r="K23" s="15">
        <v>9</v>
      </c>
      <c r="L23" s="16">
        <f t="shared" si="2"/>
        <v>34</v>
      </c>
      <c r="M23" s="14">
        <v>15</v>
      </c>
      <c r="N23" s="14">
        <v>14</v>
      </c>
      <c r="O23" s="15">
        <v>16</v>
      </c>
      <c r="P23" s="16">
        <f t="shared" si="3"/>
        <v>45</v>
      </c>
      <c r="Q23" s="10">
        <f t="shared" si="4"/>
        <v>239</v>
      </c>
      <c r="R23" s="14"/>
      <c r="S23" s="14"/>
      <c r="T23" s="14"/>
      <c r="U23" s="15"/>
      <c r="V23" s="17">
        <v>69</v>
      </c>
      <c r="W23" s="16">
        <f>V23*4</f>
        <v>276</v>
      </c>
      <c r="X23" s="13">
        <v>16</v>
      </c>
      <c r="Y23" s="18">
        <v>24</v>
      </c>
      <c r="Z23" s="10">
        <v>51</v>
      </c>
      <c r="AA23" s="10"/>
      <c r="AB23" s="13">
        <v>42</v>
      </c>
      <c r="AC23" s="18">
        <v>4</v>
      </c>
    </row>
    <row r="24" spans="1:29" ht="14.25" customHeight="1">
      <c r="A24" s="52">
        <v>2004</v>
      </c>
      <c r="B24" s="14">
        <v>61</v>
      </c>
      <c r="C24" s="14">
        <v>23</v>
      </c>
      <c r="D24" s="14">
        <v>26</v>
      </c>
      <c r="E24" s="14">
        <v>18</v>
      </c>
      <c r="F24" s="14">
        <v>18</v>
      </c>
      <c r="G24" s="15">
        <v>15</v>
      </c>
      <c r="H24" s="16">
        <f t="shared" si="1"/>
        <v>161</v>
      </c>
      <c r="I24" s="14">
        <v>21</v>
      </c>
      <c r="J24" s="14">
        <v>8</v>
      </c>
      <c r="K24" s="15">
        <v>11</v>
      </c>
      <c r="L24" s="16">
        <f t="shared" si="2"/>
        <v>40</v>
      </c>
      <c r="M24" s="14">
        <v>12</v>
      </c>
      <c r="N24" s="14">
        <v>6</v>
      </c>
      <c r="O24" s="15">
        <v>9</v>
      </c>
      <c r="P24" s="16">
        <f t="shared" si="3"/>
        <v>27</v>
      </c>
      <c r="Q24" s="10">
        <f t="shared" si="4"/>
        <v>228</v>
      </c>
      <c r="R24" s="14">
        <v>72</v>
      </c>
      <c r="S24" s="14">
        <v>66</v>
      </c>
      <c r="T24" s="14">
        <v>66</v>
      </c>
      <c r="U24" s="15">
        <v>64</v>
      </c>
      <c r="V24" s="17">
        <f>CEILING(AVERAGE(R24:U24),1)</f>
        <v>67</v>
      </c>
      <c r="W24" s="16">
        <f>R24+S24+T24+U24</f>
        <v>268</v>
      </c>
      <c r="X24" s="13">
        <v>16</v>
      </c>
      <c r="Y24" s="18">
        <v>25</v>
      </c>
      <c r="Z24" s="10"/>
      <c r="AA24" s="10"/>
      <c r="AB24" s="13"/>
      <c r="AC24" s="18"/>
    </row>
    <row r="25" spans="1:29" ht="14.25" customHeight="1">
      <c r="A25" s="52">
        <v>2005</v>
      </c>
      <c r="B25" s="14">
        <v>62</v>
      </c>
      <c r="C25" s="14">
        <v>21</v>
      </c>
      <c r="D25" s="14">
        <v>36</v>
      </c>
      <c r="E25" s="14">
        <v>19</v>
      </c>
      <c r="F25" s="14">
        <v>11</v>
      </c>
      <c r="G25" s="15">
        <v>8</v>
      </c>
      <c r="H25" s="16">
        <f t="shared" si="1"/>
        <v>157</v>
      </c>
      <c r="I25" s="14">
        <v>15</v>
      </c>
      <c r="J25" s="14">
        <v>6</v>
      </c>
      <c r="K25" s="15">
        <v>8</v>
      </c>
      <c r="L25" s="16">
        <f t="shared" si="2"/>
        <v>29</v>
      </c>
      <c r="M25" s="14">
        <v>8</v>
      </c>
      <c r="N25" s="14">
        <v>10</v>
      </c>
      <c r="O25" s="15">
        <v>13</v>
      </c>
      <c r="P25" s="16">
        <f t="shared" si="3"/>
        <v>31</v>
      </c>
      <c r="Q25" s="10">
        <f t="shared" si="4"/>
        <v>217</v>
      </c>
      <c r="R25" s="14">
        <v>58</v>
      </c>
      <c r="S25" s="14">
        <v>48</v>
      </c>
      <c r="T25" s="14">
        <v>69</v>
      </c>
      <c r="U25" s="15">
        <v>62</v>
      </c>
      <c r="V25" s="17">
        <f>CEILING(AVERAGE(R25:U25),1)</f>
        <v>60</v>
      </c>
      <c r="W25" s="16">
        <f>R25+S25+T25+U25</f>
        <v>237</v>
      </c>
      <c r="X25" s="13">
        <v>14</v>
      </c>
      <c r="Y25" s="18">
        <v>25</v>
      </c>
      <c r="Z25" s="10">
        <v>41</v>
      </c>
      <c r="AA25" s="10"/>
      <c r="AB25" s="13"/>
      <c r="AC25" s="18"/>
    </row>
    <row r="26" spans="1:29" ht="14.25" customHeight="1">
      <c r="A26" s="52">
        <v>2006</v>
      </c>
      <c r="B26" s="14">
        <v>57</v>
      </c>
      <c r="C26" s="14">
        <v>19</v>
      </c>
      <c r="D26" s="14">
        <v>29</v>
      </c>
      <c r="E26" s="14">
        <v>15</v>
      </c>
      <c r="F26" s="14">
        <v>11</v>
      </c>
      <c r="G26" s="15">
        <v>8</v>
      </c>
      <c r="H26" s="16">
        <f t="shared" si="1"/>
        <v>139</v>
      </c>
      <c r="I26" s="14">
        <v>14</v>
      </c>
      <c r="J26" s="14">
        <v>3</v>
      </c>
      <c r="K26" s="15">
        <v>15</v>
      </c>
      <c r="L26" s="16">
        <f t="shared" si="2"/>
        <v>32</v>
      </c>
      <c r="M26" s="14">
        <v>10</v>
      </c>
      <c r="N26" s="14">
        <v>12</v>
      </c>
      <c r="O26" s="15">
        <v>13</v>
      </c>
      <c r="P26" s="16">
        <f t="shared" si="3"/>
        <v>35</v>
      </c>
      <c r="Q26" s="10">
        <f t="shared" si="4"/>
        <v>206</v>
      </c>
      <c r="R26" s="14">
        <v>56</v>
      </c>
      <c r="S26" s="14">
        <v>43</v>
      </c>
      <c r="T26" s="14">
        <v>47</v>
      </c>
      <c r="U26" s="15">
        <v>54</v>
      </c>
      <c r="V26" s="17">
        <f>CEILING(AVERAGE(R26:U26),1)</f>
        <v>50</v>
      </c>
      <c r="W26" s="16">
        <f>R26+S26+T26+U26</f>
        <v>200</v>
      </c>
      <c r="X26" s="13">
        <v>12</v>
      </c>
      <c r="Y26" s="18">
        <v>24</v>
      </c>
      <c r="Z26" s="10">
        <v>40</v>
      </c>
      <c r="AA26" s="10"/>
      <c r="AB26" s="13"/>
      <c r="AC26" s="18"/>
    </row>
    <row r="27" spans="1:29" ht="14.25" customHeight="1">
      <c r="A27" s="52">
        <v>2007</v>
      </c>
      <c r="B27" s="14">
        <v>46</v>
      </c>
      <c r="C27" s="14">
        <v>10</v>
      </c>
      <c r="D27" s="14">
        <v>30</v>
      </c>
      <c r="E27" s="14">
        <v>24</v>
      </c>
      <c r="F27" s="14">
        <v>15</v>
      </c>
      <c r="G27" s="15">
        <v>5</v>
      </c>
      <c r="H27" s="16">
        <f t="shared" si="1"/>
        <v>130</v>
      </c>
      <c r="I27" s="14">
        <v>14</v>
      </c>
      <c r="J27" s="14">
        <v>3</v>
      </c>
      <c r="K27" s="15">
        <v>8</v>
      </c>
      <c r="L27" s="16">
        <f t="shared" si="2"/>
        <v>25</v>
      </c>
      <c r="M27" s="14">
        <v>12</v>
      </c>
      <c r="N27" s="14">
        <v>12</v>
      </c>
      <c r="O27" s="15">
        <v>9</v>
      </c>
      <c r="P27" s="16">
        <f t="shared" si="3"/>
        <v>33</v>
      </c>
      <c r="Q27" s="10">
        <f t="shared" si="4"/>
        <v>188</v>
      </c>
      <c r="R27" s="14">
        <v>56</v>
      </c>
      <c r="S27" s="14">
        <v>58</v>
      </c>
      <c r="T27" s="14">
        <v>66</v>
      </c>
      <c r="U27" s="15">
        <v>64</v>
      </c>
      <c r="V27" s="17">
        <v>61</v>
      </c>
      <c r="W27" s="16">
        <v>244</v>
      </c>
      <c r="X27" s="13">
        <v>12</v>
      </c>
      <c r="Y27" s="18">
        <v>24</v>
      </c>
      <c r="Z27" s="10">
        <v>37</v>
      </c>
      <c r="AA27" s="10"/>
      <c r="AB27" s="13"/>
      <c r="AC27" s="18"/>
    </row>
    <row r="28" spans="1:29" ht="14.25" customHeight="1">
      <c r="A28" s="52">
        <v>2008</v>
      </c>
      <c r="B28" s="14">
        <v>48</v>
      </c>
      <c r="C28" s="14">
        <v>17</v>
      </c>
      <c r="D28" s="14">
        <v>35</v>
      </c>
      <c r="E28" s="14">
        <v>5</v>
      </c>
      <c r="F28" s="14">
        <v>7</v>
      </c>
      <c r="G28" s="15">
        <v>4</v>
      </c>
      <c r="H28" s="16">
        <f t="shared" si="1"/>
        <v>116</v>
      </c>
      <c r="I28" s="14">
        <v>18</v>
      </c>
      <c r="J28" s="14">
        <v>6</v>
      </c>
      <c r="K28" s="15">
        <v>9</v>
      </c>
      <c r="L28" s="16">
        <f t="shared" si="2"/>
        <v>33</v>
      </c>
      <c r="M28" s="14">
        <v>13</v>
      </c>
      <c r="N28" s="14">
        <v>5</v>
      </c>
      <c r="O28" s="15">
        <v>15</v>
      </c>
      <c r="P28" s="16">
        <f t="shared" si="3"/>
        <v>33</v>
      </c>
      <c r="Q28" s="10">
        <f t="shared" si="4"/>
        <v>182</v>
      </c>
      <c r="R28" s="14">
        <v>58</v>
      </c>
      <c r="S28" s="14">
        <v>53</v>
      </c>
      <c r="T28" s="14">
        <v>46</v>
      </c>
      <c r="U28" s="15">
        <v>60</v>
      </c>
      <c r="V28" s="17">
        <v>55</v>
      </c>
      <c r="W28" s="16">
        <v>217</v>
      </c>
      <c r="X28" s="13">
        <v>13</v>
      </c>
      <c r="Y28" s="18">
        <v>24</v>
      </c>
      <c r="Z28" s="10">
        <v>37</v>
      </c>
      <c r="AA28" s="10"/>
      <c r="AB28" s="13"/>
      <c r="AC28" s="18"/>
    </row>
    <row r="29" spans="1:29" ht="14.25" customHeight="1">
      <c r="A29" s="52">
        <v>2009</v>
      </c>
      <c r="B29" s="14">
        <v>49</v>
      </c>
      <c r="C29" s="14">
        <v>8</v>
      </c>
      <c r="D29" s="14">
        <v>22</v>
      </c>
      <c r="E29" s="14">
        <v>16</v>
      </c>
      <c r="F29" s="14">
        <v>3</v>
      </c>
      <c r="G29" s="15">
        <v>4</v>
      </c>
      <c r="H29" s="16">
        <f t="shared" si="1"/>
        <v>102</v>
      </c>
      <c r="I29" s="14">
        <v>18</v>
      </c>
      <c r="J29" s="14">
        <v>7</v>
      </c>
      <c r="K29" s="15">
        <v>5</v>
      </c>
      <c r="L29" s="16">
        <f t="shared" si="2"/>
        <v>30</v>
      </c>
      <c r="M29" s="14">
        <v>12</v>
      </c>
      <c r="N29" s="14">
        <v>17</v>
      </c>
      <c r="O29" s="15">
        <v>17</v>
      </c>
      <c r="P29" s="16">
        <f t="shared" si="3"/>
        <v>46</v>
      </c>
      <c r="Q29" s="10">
        <f t="shared" si="4"/>
        <v>178</v>
      </c>
      <c r="R29" s="14">
        <v>73</v>
      </c>
      <c r="S29" s="14">
        <v>65</v>
      </c>
      <c r="T29" s="14">
        <v>96</v>
      </c>
      <c r="U29" s="15">
        <v>52</v>
      </c>
      <c r="V29" s="17">
        <v>72</v>
      </c>
      <c r="W29" s="16">
        <v>286</v>
      </c>
      <c r="X29" s="13">
        <v>14</v>
      </c>
      <c r="Y29" s="18">
        <v>24</v>
      </c>
      <c r="Z29" s="10">
        <v>42</v>
      </c>
      <c r="AA29" s="10"/>
      <c r="AB29" s="13"/>
      <c r="AC29" s="18"/>
    </row>
    <row r="30" spans="1:29" ht="14.25" customHeight="1">
      <c r="A30" s="10">
        <v>2010</v>
      </c>
      <c r="B30" s="14">
        <v>28</v>
      </c>
      <c r="C30" s="14">
        <v>14</v>
      </c>
      <c r="D30" s="14">
        <v>25</v>
      </c>
      <c r="E30" s="14">
        <v>26</v>
      </c>
      <c r="F30" s="14">
        <v>10</v>
      </c>
      <c r="G30" s="15">
        <v>9</v>
      </c>
      <c r="H30" s="16">
        <f t="shared" si="1"/>
        <v>112</v>
      </c>
      <c r="I30" s="14">
        <v>22</v>
      </c>
      <c r="J30" s="14">
        <v>7</v>
      </c>
      <c r="K30" s="15">
        <v>10</v>
      </c>
      <c r="L30" s="16">
        <f t="shared" si="2"/>
        <v>39</v>
      </c>
      <c r="M30" s="14">
        <v>7</v>
      </c>
      <c r="N30" s="14">
        <v>15</v>
      </c>
      <c r="O30" s="15">
        <v>8</v>
      </c>
      <c r="P30" s="16">
        <f t="shared" si="3"/>
        <v>30</v>
      </c>
      <c r="Q30" s="10">
        <f t="shared" si="4"/>
        <v>181</v>
      </c>
      <c r="R30" s="14">
        <v>68</v>
      </c>
      <c r="S30" s="14">
        <v>46</v>
      </c>
      <c r="T30" s="14">
        <v>88</v>
      </c>
      <c r="U30" s="15">
        <v>31</v>
      </c>
      <c r="V30" s="17">
        <v>58</v>
      </c>
      <c r="W30" s="16">
        <v>233</v>
      </c>
      <c r="X30" s="13">
        <v>10</v>
      </c>
      <c r="Y30" s="18">
        <v>26</v>
      </c>
      <c r="Z30" s="10">
        <v>36</v>
      </c>
      <c r="AA30" s="10"/>
      <c r="AB30" s="13"/>
      <c r="AC30" s="18"/>
    </row>
    <row r="31" spans="1:29" ht="14.25" customHeight="1">
      <c r="A31" s="10">
        <v>2011</v>
      </c>
      <c r="B31" s="14">
        <v>72</v>
      </c>
      <c r="C31" s="14">
        <v>18</v>
      </c>
      <c r="D31" s="14">
        <v>19</v>
      </c>
      <c r="E31" s="14">
        <v>27</v>
      </c>
      <c r="F31" s="14">
        <v>14</v>
      </c>
      <c r="G31" s="15">
        <v>8</v>
      </c>
      <c r="H31" s="16">
        <f t="shared" si="1"/>
        <v>158</v>
      </c>
      <c r="I31" s="14">
        <v>14</v>
      </c>
      <c r="J31" s="14">
        <v>7</v>
      </c>
      <c r="K31" s="15">
        <v>14</v>
      </c>
      <c r="L31" s="16">
        <f t="shared" si="2"/>
        <v>35</v>
      </c>
      <c r="M31" s="14">
        <v>14</v>
      </c>
      <c r="N31" s="14">
        <v>18</v>
      </c>
      <c r="O31" s="15">
        <v>10</v>
      </c>
      <c r="P31" s="16">
        <f t="shared" si="3"/>
        <v>42</v>
      </c>
      <c r="Q31" s="10">
        <f t="shared" si="4"/>
        <v>235</v>
      </c>
      <c r="R31" s="14">
        <v>73</v>
      </c>
      <c r="S31" s="14">
        <v>56</v>
      </c>
      <c r="T31" s="14">
        <v>88</v>
      </c>
      <c r="U31" s="15">
        <v>91</v>
      </c>
      <c r="V31" s="17">
        <v>77</v>
      </c>
      <c r="W31" s="16">
        <v>308</v>
      </c>
      <c r="X31" s="13">
        <v>12</v>
      </c>
      <c r="Y31" s="18">
        <v>22</v>
      </c>
      <c r="Z31" s="10">
        <v>41</v>
      </c>
      <c r="AA31" s="10"/>
      <c r="AB31" s="13"/>
      <c r="AC31" s="18"/>
    </row>
    <row r="32" spans="1:29" ht="14.25" customHeight="1">
      <c r="A32" s="10">
        <v>2012</v>
      </c>
      <c r="B32" s="14">
        <v>67</v>
      </c>
      <c r="C32" s="14">
        <v>20</v>
      </c>
      <c r="D32" s="14">
        <v>30</v>
      </c>
      <c r="E32" s="14">
        <v>21</v>
      </c>
      <c r="F32" s="14">
        <v>10</v>
      </c>
      <c r="G32" s="15">
        <v>7</v>
      </c>
      <c r="H32" s="16">
        <f t="shared" si="1"/>
        <v>155</v>
      </c>
      <c r="I32" s="14">
        <v>19</v>
      </c>
      <c r="J32" s="14">
        <v>10</v>
      </c>
      <c r="K32" s="15">
        <v>13</v>
      </c>
      <c r="L32" s="16">
        <f t="shared" si="2"/>
        <v>42</v>
      </c>
      <c r="M32" s="14">
        <v>13</v>
      </c>
      <c r="N32" s="14">
        <v>18</v>
      </c>
      <c r="O32" s="15">
        <v>13</v>
      </c>
      <c r="P32" s="16">
        <f t="shared" si="3"/>
        <v>44</v>
      </c>
      <c r="Q32" s="10">
        <f t="shared" si="4"/>
        <v>241</v>
      </c>
      <c r="R32" s="14">
        <v>71</v>
      </c>
      <c r="S32" s="14">
        <v>67</v>
      </c>
      <c r="T32" s="14">
        <v>67</v>
      </c>
      <c r="U32" s="15">
        <v>67</v>
      </c>
      <c r="V32" s="17">
        <v>68</v>
      </c>
      <c r="W32" s="16">
        <v>272</v>
      </c>
      <c r="X32" s="13">
        <v>14</v>
      </c>
      <c r="Y32" s="18">
        <v>25</v>
      </c>
      <c r="Z32" s="10">
        <v>37</v>
      </c>
      <c r="AA32" s="10"/>
      <c r="AB32" s="13"/>
      <c r="AC32" s="18"/>
    </row>
    <row r="33" spans="1:29" ht="14.25" customHeight="1">
      <c r="A33" s="10">
        <v>2013</v>
      </c>
      <c r="B33" s="14">
        <v>72</v>
      </c>
      <c r="C33" s="14">
        <v>30</v>
      </c>
      <c r="D33" s="14">
        <v>29</v>
      </c>
      <c r="E33" s="14">
        <v>34</v>
      </c>
      <c r="F33" s="14">
        <v>17</v>
      </c>
      <c r="G33" s="15">
        <v>7</v>
      </c>
      <c r="H33" s="16">
        <f t="shared" si="1"/>
        <v>189</v>
      </c>
      <c r="I33" s="14">
        <v>21</v>
      </c>
      <c r="J33" s="14">
        <v>11</v>
      </c>
      <c r="K33" s="15">
        <v>6</v>
      </c>
      <c r="L33" s="16">
        <f t="shared" si="2"/>
        <v>38</v>
      </c>
      <c r="M33" s="14">
        <v>14</v>
      </c>
      <c r="N33" s="14">
        <v>13</v>
      </c>
      <c r="O33" s="15">
        <v>11</v>
      </c>
      <c r="P33" s="16">
        <f t="shared" si="3"/>
        <v>38</v>
      </c>
      <c r="Q33" s="10">
        <f t="shared" si="4"/>
        <v>265</v>
      </c>
      <c r="R33" s="14">
        <v>76</v>
      </c>
      <c r="S33" s="14">
        <v>75</v>
      </c>
      <c r="T33" s="14">
        <v>63</v>
      </c>
      <c r="U33" s="15">
        <v>72</v>
      </c>
      <c r="V33" s="17">
        <v>72</v>
      </c>
      <c r="W33" s="16">
        <v>286</v>
      </c>
      <c r="X33" s="13">
        <v>16</v>
      </c>
      <c r="Y33" s="18">
        <v>24</v>
      </c>
      <c r="Z33" s="10">
        <v>35</v>
      </c>
      <c r="AA33" s="10"/>
      <c r="AB33" s="13"/>
      <c r="AC33" s="18"/>
    </row>
    <row r="34" spans="1:29" ht="14.25" customHeight="1">
      <c r="A34" s="10">
        <v>2014</v>
      </c>
      <c r="B34" s="14">
        <v>79</v>
      </c>
      <c r="C34" s="14">
        <v>28</v>
      </c>
      <c r="D34" s="14">
        <v>33</v>
      </c>
      <c r="E34" s="14">
        <v>31</v>
      </c>
      <c r="F34" s="14">
        <v>13</v>
      </c>
      <c r="G34" s="15">
        <v>6</v>
      </c>
      <c r="H34" s="16">
        <f t="shared" si="1"/>
        <v>190</v>
      </c>
      <c r="I34" s="14">
        <v>24</v>
      </c>
      <c r="J34" s="14">
        <v>15</v>
      </c>
      <c r="K34" s="15">
        <v>10</v>
      </c>
      <c r="L34" s="16">
        <f t="shared" si="2"/>
        <v>49</v>
      </c>
      <c r="M34" s="14">
        <v>8</v>
      </c>
      <c r="N34" s="14">
        <v>20</v>
      </c>
      <c r="O34" s="15">
        <v>13</v>
      </c>
      <c r="P34" s="16">
        <f t="shared" si="3"/>
        <v>41</v>
      </c>
      <c r="Q34" s="10">
        <f t="shared" si="4"/>
        <v>280</v>
      </c>
      <c r="R34" s="14">
        <v>78</v>
      </c>
      <c r="S34" s="14">
        <v>72</v>
      </c>
      <c r="T34" s="14">
        <v>79</v>
      </c>
      <c r="U34" s="15">
        <v>64</v>
      </c>
      <c r="V34" s="17">
        <v>73</v>
      </c>
      <c r="W34" s="16">
        <v>293</v>
      </c>
      <c r="X34" s="13">
        <v>16</v>
      </c>
      <c r="Y34" s="18">
        <v>25</v>
      </c>
      <c r="Z34" s="10">
        <v>32</v>
      </c>
      <c r="AA34" s="10"/>
      <c r="AB34" s="13"/>
      <c r="AC34" s="18"/>
    </row>
    <row r="35" spans="1:29" ht="14.25" customHeight="1">
      <c r="A35" s="10">
        <v>2015</v>
      </c>
      <c r="B35" s="54"/>
      <c r="C35" s="54"/>
      <c r="D35" s="54"/>
      <c r="E35" s="54"/>
      <c r="F35" s="54"/>
      <c r="G35" s="55"/>
      <c r="H35" s="56"/>
      <c r="I35" s="54"/>
      <c r="J35" s="54"/>
      <c r="K35" s="55"/>
      <c r="L35" s="56"/>
      <c r="M35" s="54"/>
      <c r="N35" s="54"/>
      <c r="O35" s="55"/>
      <c r="P35" s="56"/>
      <c r="Q35" s="57"/>
      <c r="R35" s="54"/>
      <c r="S35" s="54"/>
      <c r="T35" s="54"/>
      <c r="U35" s="55"/>
      <c r="V35" s="58"/>
      <c r="W35" s="56"/>
      <c r="X35" s="59"/>
      <c r="Y35" s="60"/>
      <c r="Z35" s="57"/>
      <c r="AA35" s="57"/>
      <c r="AB35" s="59"/>
      <c r="AC35" s="60"/>
    </row>
    <row r="36" spans="1:29" ht="14.25" customHeight="1">
      <c r="A36" s="53">
        <v>2016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</row>
    <row r="37" spans="1:29" ht="14.25" customHeight="1" thickBot="1">
      <c r="A37" s="53">
        <v>2017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</row>
    <row r="38" spans="1:29" ht="14.25" customHeight="1" thickBot="1">
      <c r="A38" s="48" t="s">
        <v>21</v>
      </c>
      <c r="B38" s="61">
        <f aca="true" t="shared" si="5" ref="B38:AC38">SUM(B6:B35)</f>
        <v>1800</v>
      </c>
      <c r="C38" s="62">
        <f t="shared" si="5"/>
        <v>492</v>
      </c>
      <c r="D38" s="62">
        <f t="shared" si="5"/>
        <v>737</v>
      </c>
      <c r="E38" s="62">
        <f t="shared" si="5"/>
        <v>518</v>
      </c>
      <c r="F38" s="62">
        <f t="shared" si="5"/>
        <v>261</v>
      </c>
      <c r="G38" s="63">
        <f t="shared" si="5"/>
        <v>161</v>
      </c>
      <c r="H38" s="64">
        <f t="shared" si="5"/>
        <v>3969</v>
      </c>
      <c r="I38" s="61">
        <f t="shared" si="5"/>
        <v>668</v>
      </c>
      <c r="J38" s="62">
        <f t="shared" si="5"/>
        <v>257</v>
      </c>
      <c r="K38" s="63">
        <f t="shared" si="5"/>
        <v>292</v>
      </c>
      <c r="L38" s="64">
        <f t="shared" si="5"/>
        <v>1217</v>
      </c>
      <c r="M38" s="61">
        <f t="shared" si="5"/>
        <v>433</v>
      </c>
      <c r="N38" s="62">
        <f t="shared" si="5"/>
        <v>469</v>
      </c>
      <c r="O38" s="63">
        <f t="shared" si="5"/>
        <v>351</v>
      </c>
      <c r="P38" s="65">
        <f t="shared" si="5"/>
        <v>1253</v>
      </c>
      <c r="Q38" s="66">
        <f t="shared" si="5"/>
        <v>6439</v>
      </c>
      <c r="R38" s="62">
        <f t="shared" si="5"/>
        <v>891</v>
      </c>
      <c r="S38" s="62">
        <f t="shared" si="5"/>
        <v>805</v>
      </c>
      <c r="T38" s="62">
        <f t="shared" si="5"/>
        <v>917</v>
      </c>
      <c r="U38" s="63">
        <f t="shared" si="5"/>
        <v>842</v>
      </c>
      <c r="V38" s="67">
        <f t="shared" si="5"/>
        <v>1942</v>
      </c>
      <c r="W38" s="64">
        <f t="shared" si="5"/>
        <v>7759</v>
      </c>
      <c r="X38" s="61">
        <f t="shared" si="5"/>
        <v>423</v>
      </c>
      <c r="Y38" s="68">
        <f t="shared" si="5"/>
        <v>661</v>
      </c>
      <c r="Z38" s="62">
        <f t="shared" si="5"/>
        <v>1207</v>
      </c>
      <c r="AA38" s="66">
        <f t="shared" si="5"/>
        <v>537</v>
      </c>
      <c r="AB38" s="61">
        <f t="shared" si="5"/>
        <v>1184</v>
      </c>
      <c r="AC38" s="68">
        <f t="shared" si="5"/>
        <v>20</v>
      </c>
    </row>
    <row r="39" spans="1:29" ht="14.25" customHeight="1" thickTop="1">
      <c r="A39" s="49" t="s">
        <v>22</v>
      </c>
      <c r="B39" s="40">
        <f aca="true" t="shared" si="6" ref="B39:AC39">LARGE(B6:B35,1)</f>
        <v>88</v>
      </c>
      <c r="C39" s="41">
        <f t="shared" si="6"/>
        <v>30</v>
      </c>
      <c r="D39" s="41">
        <f t="shared" si="6"/>
        <v>36</v>
      </c>
      <c r="E39" s="41">
        <f t="shared" si="6"/>
        <v>34</v>
      </c>
      <c r="F39" s="41">
        <f t="shared" si="6"/>
        <v>23</v>
      </c>
      <c r="G39" s="42">
        <f t="shared" si="6"/>
        <v>18</v>
      </c>
      <c r="H39" s="43">
        <f t="shared" si="6"/>
        <v>199</v>
      </c>
      <c r="I39" s="40">
        <f t="shared" si="6"/>
        <v>37</v>
      </c>
      <c r="J39" s="41">
        <f t="shared" si="6"/>
        <v>17</v>
      </c>
      <c r="K39" s="42">
        <f t="shared" si="6"/>
        <v>15</v>
      </c>
      <c r="L39" s="43">
        <f t="shared" si="6"/>
        <v>63</v>
      </c>
      <c r="M39" s="40">
        <f t="shared" si="6"/>
        <v>24</v>
      </c>
      <c r="N39" s="41">
        <f t="shared" si="6"/>
        <v>26</v>
      </c>
      <c r="O39" s="42">
        <f t="shared" si="6"/>
        <v>17</v>
      </c>
      <c r="P39" s="44">
        <f t="shared" si="6"/>
        <v>62</v>
      </c>
      <c r="Q39" s="45">
        <f t="shared" si="6"/>
        <v>307</v>
      </c>
      <c r="R39" s="41">
        <f t="shared" si="6"/>
        <v>81</v>
      </c>
      <c r="S39" s="41">
        <f t="shared" si="6"/>
        <v>82</v>
      </c>
      <c r="T39" s="41">
        <f t="shared" si="6"/>
        <v>96</v>
      </c>
      <c r="U39" s="42">
        <f t="shared" si="6"/>
        <v>91</v>
      </c>
      <c r="V39" s="46">
        <f t="shared" si="6"/>
        <v>100</v>
      </c>
      <c r="W39" s="43">
        <f t="shared" si="6"/>
        <v>400</v>
      </c>
      <c r="X39" s="40">
        <f t="shared" si="6"/>
        <v>20</v>
      </c>
      <c r="Y39" s="47">
        <f t="shared" si="6"/>
        <v>26</v>
      </c>
      <c r="Z39" s="41">
        <f t="shared" si="6"/>
        <v>67</v>
      </c>
      <c r="AA39" s="45">
        <f t="shared" si="6"/>
        <v>198</v>
      </c>
      <c r="AB39" s="40">
        <f t="shared" si="6"/>
        <v>101</v>
      </c>
      <c r="AC39" s="47">
        <f t="shared" si="6"/>
        <v>5</v>
      </c>
    </row>
    <row r="40" spans="1:29" ht="12.75">
      <c r="A40" s="50" t="s">
        <v>27</v>
      </c>
      <c r="B40" s="24">
        <f aca="true" t="shared" si="7" ref="B40:AC40">AVERAGE(B6:B35)</f>
        <v>62.06896551724138</v>
      </c>
      <c r="C40" s="25">
        <f t="shared" si="7"/>
        <v>16.96551724137931</v>
      </c>
      <c r="D40" s="25">
        <f t="shared" si="7"/>
        <v>25.413793103448278</v>
      </c>
      <c r="E40" s="25">
        <f t="shared" si="7"/>
        <v>17.862068965517242</v>
      </c>
      <c r="F40" s="25">
        <f t="shared" si="7"/>
        <v>14.5</v>
      </c>
      <c r="G40" s="26">
        <f t="shared" si="7"/>
        <v>8.944444444444445</v>
      </c>
      <c r="H40" s="27">
        <f t="shared" si="7"/>
        <v>136.86206896551724</v>
      </c>
      <c r="I40" s="24">
        <f t="shared" si="7"/>
        <v>23.03448275862069</v>
      </c>
      <c r="J40" s="25">
        <f t="shared" si="7"/>
        <v>8.862068965517242</v>
      </c>
      <c r="K40" s="26">
        <f t="shared" si="7"/>
        <v>10.068965517241379</v>
      </c>
      <c r="L40" s="27">
        <f t="shared" si="7"/>
        <v>41.96551724137931</v>
      </c>
      <c r="M40" s="24">
        <f t="shared" si="7"/>
        <v>14.931034482758621</v>
      </c>
      <c r="N40" s="25">
        <f t="shared" si="7"/>
        <v>16.17241379310345</v>
      </c>
      <c r="O40" s="26">
        <f t="shared" si="7"/>
        <v>12.10344827586207</v>
      </c>
      <c r="P40" s="28">
        <f t="shared" si="7"/>
        <v>43.206896551724135</v>
      </c>
      <c r="Q40" s="29">
        <f t="shared" si="7"/>
        <v>222.0344827586207</v>
      </c>
      <c r="R40" s="25">
        <f t="shared" si="7"/>
        <v>68.53846153846153</v>
      </c>
      <c r="S40" s="25">
        <f t="shared" si="7"/>
        <v>61.92307692307692</v>
      </c>
      <c r="T40" s="25">
        <f t="shared" si="7"/>
        <v>70.53846153846153</v>
      </c>
      <c r="U40" s="26">
        <f t="shared" si="7"/>
        <v>64.76923076923077</v>
      </c>
      <c r="V40" s="30">
        <f t="shared" si="7"/>
        <v>66.96551724137932</v>
      </c>
      <c r="W40" s="27">
        <f t="shared" si="7"/>
        <v>267.55172413793105</v>
      </c>
      <c r="X40" s="24">
        <f t="shared" si="7"/>
        <v>14.586206896551724</v>
      </c>
      <c r="Y40" s="31">
        <f t="shared" si="7"/>
        <v>22.79310344827586</v>
      </c>
      <c r="Z40" s="25">
        <f t="shared" si="7"/>
        <v>43.107142857142854</v>
      </c>
      <c r="AA40" s="29">
        <f t="shared" si="7"/>
        <v>179</v>
      </c>
      <c r="AB40" s="24">
        <f t="shared" si="7"/>
        <v>69.6470588235294</v>
      </c>
      <c r="AC40" s="31">
        <f t="shared" si="7"/>
        <v>3.3333333333333335</v>
      </c>
    </row>
    <row r="41" spans="1:29" ht="13.5" thickBot="1">
      <c r="A41" s="51" t="s">
        <v>23</v>
      </c>
      <c r="B41" s="32">
        <f aca="true" t="shared" si="8" ref="B41:AC41">SMALL(B6:B35,1)</f>
        <v>28</v>
      </c>
      <c r="C41" s="33">
        <f t="shared" si="8"/>
        <v>6</v>
      </c>
      <c r="D41" s="33">
        <f t="shared" si="8"/>
        <v>16</v>
      </c>
      <c r="E41" s="33">
        <f t="shared" si="8"/>
        <v>5</v>
      </c>
      <c r="F41" s="33">
        <f t="shared" si="8"/>
        <v>3</v>
      </c>
      <c r="G41" s="34">
        <f t="shared" si="8"/>
        <v>4</v>
      </c>
      <c r="H41" s="35">
        <f t="shared" si="8"/>
        <v>75</v>
      </c>
      <c r="I41" s="32">
        <f t="shared" si="8"/>
        <v>14</v>
      </c>
      <c r="J41" s="33">
        <f t="shared" si="8"/>
        <v>3</v>
      </c>
      <c r="K41" s="34">
        <f t="shared" si="8"/>
        <v>5</v>
      </c>
      <c r="L41" s="35">
        <f t="shared" si="8"/>
        <v>25</v>
      </c>
      <c r="M41" s="32">
        <f t="shared" si="8"/>
        <v>7</v>
      </c>
      <c r="N41" s="33">
        <f t="shared" si="8"/>
        <v>5</v>
      </c>
      <c r="O41" s="34">
        <f t="shared" si="8"/>
        <v>8</v>
      </c>
      <c r="P41" s="36">
        <f t="shared" si="8"/>
        <v>27</v>
      </c>
      <c r="Q41" s="37">
        <f t="shared" si="8"/>
        <v>158</v>
      </c>
      <c r="R41" s="33">
        <f t="shared" si="8"/>
        <v>56</v>
      </c>
      <c r="S41" s="33">
        <f t="shared" si="8"/>
        <v>43</v>
      </c>
      <c r="T41" s="33">
        <f t="shared" si="8"/>
        <v>46</v>
      </c>
      <c r="U41" s="34">
        <f t="shared" si="8"/>
        <v>31</v>
      </c>
      <c r="V41" s="38">
        <f t="shared" si="8"/>
        <v>44</v>
      </c>
      <c r="W41" s="35">
        <f t="shared" si="8"/>
        <v>176</v>
      </c>
      <c r="X41" s="32">
        <f t="shared" si="8"/>
        <v>10</v>
      </c>
      <c r="Y41" s="39">
        <f t="shared" si="8"/>
        <v>18</v>
      </c>
      <c r="Z41" s="33">
        <f t="shared" si="8"/>
        <v>31</v>
      </c>
      <c r="AA41" s="37">
        <f t="shared" si="8"/>
        <v>150</v>
      </c>
      <c r="AB41" s="32">
        <f t="shared" si="8"/>
        <v>42</v>
      </c>
      <c r="AC41" s="39">
        <f t="shared" si="8"/>
        <v>0</v>
      </c>
    </row>
  </sheetData>
  <sheetProtection/>
  <mergeCells count="14">
    <mergeCell ref="R3:W3"/>
    <mergeCell ref="M4:P4"/>
    <mergeCell ref="Q4:Q5"/>
    <mergeCell ref="W4:W5"/>
    <mergeCell ref="A3:A5"/>
    <mergeCell ref="AA3:AA5"/>
    <mergeCell ref="B4:H4"/>
    <mergeCell ref="B3:Q3"/>
    <mergeCell ref="A1:AC1"/>
    <mergeCell ref="AB3:AC4"/>
    <mergeCell ref="X3:Y4"/>
    <mergeCell ref="Z3:Z5"/>
    <mergeCell ref="I4:L4"/>
    <mergeCell ref="R4:V4"/>
  </mergeCells>
  <conditionalFormatting sqref="B6:AC35">
    <cfRule type="cellIs" priority="1" dxfId="1" operator="equal" stopIfTrue="1">
      <formula>B$39</formula>
    </cfRule>
    <cfRule type="cellIs" priority="2" dxfId="0" operator="equal" stopIfTrue="1">
      <formula>B$41</formula>
    </cfRule>
  </conditionalFormatting>
  <printOptions horizontalCentered="1" verticalCentered="1"/>
  <pageMargins left="0.1968503937007874" right="0.1968503937007874" top="0.3937007874015748" bottom="0.1968503937007874" header="0" footer="0"/>
  <pageSetup horizontalDpi="1200" verticalDpi="1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Norrköpings Pistolskyttering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ePlusGiro</dc:title>
  <dc:subject/>
  <dc:creator>Andreas Lindemark</dc:creator>
  <cp:keywords/>
  <dc:description/>
  <cp:lastModifiedBy>Lennart</cp:lastModifiedBy>
  <cp:lastPrinted>2007-10-24T12:05:03Z</cp:lastPrinted>
  <dcterms:created xsi:type="dcterms:W3CDTF">1998-07-17T15:41:49Z</dcterms:created>
  <dcterms:modified xsi:type="dcterms:W3CDTF">2015-01-13T17:53:26Z</dcterms:modified>
  <cp:category/>
  <cp:version/>
  <cp:contentType/>
  <cp:contentStatus/>
</cp:coreProperties>
</file>