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boape\Documents\Privat\"/>
    </mc:Choice>
  </mc:AlternateContent>
  <xr:revisionPtr revIDLastSave="0" documentId="13_ncr:1_{4812B5EA-C489-4CDC-AEF8-5664566C4FAD}" xr6:coauthVersionLast="47" xr6:coauthVersionMax="47" xr10:uidLastSave="{00000000-0000-0000-0000-000000000000}"/>
  <bookViews>
    <workbookView xWindow="-120" yWindow="-120" windowWidth="29040" windowHeight="15840" firstSheet="1" activeTab="1" xr2:uid="{00A88BE6-4142-4925-AAB7-2FEEFD293FAD}"/>
  </bookViews>
  <sheets>
    <sheet name="Domare antal matcher" sheetId="13" state="hidden" r:id="rId1"/>
    <sheet name="Hemmamatcher 2022-2023" sheetId="47" r:id="rId2"/>
    <sheet name="Domare med mail och telefonnr" sheetId="55" r:id="rId3"/>
  </sheets>
  <definedNames>
    <definedName name="_xlnm._FilterDatabase" localSheetId="1" hidden="1">'Hemmamatcher 2022-2023'!$A$1:$O$226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3" l="1"/>
  <c r="C24" i="13"/>
  <c r="D28" i="13"/>
  <c r="D27" i="13"/>
  <c r="D26" i="13"/>
  <c r="D25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C28" i="13"/>
  <c r="C27" i="13"/>
  <c r="C26" i="13"/>
  <c r="C25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E10" i="13" l="1"/>
  <c r="E18" i="13"/>
  <c r="E26" i="13"/>
  <c r="E5" i="13"/>
  <c r="E13" i="13"/>
  <c r="E21" i="13"/>
  <c r="E6" i="13"/>
  <c r="E14" i="13"/>
  <c r="E22" i="13"/>
  <c r="E9" i="13"/>
  <c r="E25" i="13"/>
  <c r="E17" i="13"/>
  <c r="E3" i="13"/>
  <c r="E11" i="13"/>
  <c r="E19" i="13"/>
  <c r="E27" i="13"/>
  <c r="E8" i="13"/>
  <c r="E7" i="13"/>
  <c r="E15" i="13"/>
  <c r="E23" i="13"/>
  <c r="E4" i="13"/>
  <c r="E12" i="13"/>
  <c r="E20" i="13"/>
  <c r="E28" i="13"/>
  <c r="E16" i="13"/>
  <c r="E24" i="13"/>
</calcChain>
</file>

<file path=xl/sharedStrings.xml><?xml version="1.0" encoding="utf-8"?>
<sst xmlns="http://schemas.openxmlformats.org/spreadsheetml/2006/main" count="1823" uniqueCount="365">
  <si>
    <t>F07/09</t>
  </si>
  <si>
    <t xml:space="preserve">Habo Sporthall A-hall </t>
  </si>
  <si>
    <t xml:space="preserve">Habo Sporthall C </t>
  </si>
  <si>
    <t>MatchNr</t>
  </si>
  <si>
    <t>Hemmalag</t>
  </si>
  <si>
    <t>Bortalag</t>
  </si>
  <si>
    <t>Tävling</t>
  </si>
  <si>
    <t>Tid</t>
  </si>
  <si>
    <t xml:space="preserve">Fagerhus, Fagerhult </t>
  </si>
  <si>
    <t>Husqvarna IK P09/1</t>
  </si>
  <si>
    <t>Bankeryds Skid o MK P09/1</t>
  </si>
  <si>
    <t>Fagerhult Habo IBK Ungdom P10/2</t>
  </si>
  <si>
    <t>Datum</t>
  </si>
  <si>
    <t>Domare</t>
  </si>
  <si>
    <t>F10/11</t>
  </si>
  <si>
    <t>Omgång</t>
  </si>
  <si>
    <t>Anläggning</t>
  </si>
  <si>
    <t>Domare1</t>
  </si>
  <si>
    <t>Domare2</t>
  </si>
  <si>
    <t>Omgang Startdatum</t>
  </si>
  <si>
    <t>Omgang Slutdatum</t>
  </si>
  <si>
    <t xml:space="preserve">Habo Sporthall C-hall </t>
  </si>
  <si>
    <t>Jönköpings IK P08/1</t>
  </si>
  <si>
    <t>Hovslätts IK P08/1</t>
  </si>
  <si>
    <t>Fagerhult Habo IBK Ungdom P09/1</t>
  </si>
  <si>
    <t>Husqvarna IK P08</t>
  </si>
  <si>
    <t>Månsarps IBK P09/1</t>
  </si>
  <si>
    <t>Jönköpings IK P09/1</t>
  </si>
  <si>
    <t xml:space="preserve">Alléhallen </t>
  </si>
  <si>
    <t>Fagerhult Habo IBK Ungdom P09/2</t>
  </si>
  <si>
    <t>Nässjö IBF P09</t>
  </si>
  <si>
    <t>Hovslätts IK P09</t>
  </si>
  <si>
    <t>IBF Tranås P09</t>
  </si>
  <si>
    <t>Jönköpings IK P09/3</t>
  </si>
  <si>
    <t>Fagerhult Habo IBK Ungdom P10/1</t>
  </si>
  <si>
    <t>Jönköpings IK P10/2</t>
  </si>
  <si>
    <t>Fagerhus, Fagerhult 3-manna</t>
  </si>
  <si>
    <t>Fagerhult Habo IBK Ungdom P12/1</t>
  </si>
  <si>
    <t>Fagerhult Habo IBK Ungdom P12/2</t>
  </si>
  <si>
    <t>Fagerhult Habo IBK Ungdom P12/3</t>
  </si>
  <si>
    <t>Fagerhult Habo IBK Ungdom P13/2</t>
  </si>
  <si>
    <t>Skillingaryds IK P12-13/1</t>
  </si>
  <si>
    <t>Fagerhult Habo IBK Ungdom F10-11</t>
  </si>
  <si>
    <t>P08</t>
  </si>
  <si>
    <t>P09/1</t>
  </si>
  <si>
    <t>P09/2</t>
  </si>
  <si>
    <t>P10/1</t>
  </si>
  <si>
    <t>P10/2</t>
  </si>
  <si>
    <t>P11</t>
  </si>
  <si>
    <t>P13</t>
  </si>
  <si>
    <t>P14</t>
  </si>
  <si>
    <t>Lag</t>
  </si>
  <si>
    <t>Fagerhult Habo IBK Ungdom P08</t>
  </si>
  <si>
    <t>Lagan IBK P07-08/2</t>
  </si>
  <si>
    <t>IBK Husar P09</t>
  </si>
  <si>
    <t>Vimmerby IBK P09</t>
  </si>
  <si>
    <t>Vetlanda IBF P09</t>
  </si>
  <si>
    <t>Tenhults IF P08-09</t>
  </si>
  <si>
    <t>Skillingaryds IK P08-09</t>
  </si>
  <si>
    <t>Fagerhult Habo IBK Ungdom P11</t>
  </si>
  <si>
    <t>Bankeryds Skid o MK P10/2</t>
  </si>
  <si>
    <t>Westbo IBK P10-11</t>
  </si>
  <si>
    <t>Forserums IF P10</t>
  </si>
  <si>
    <t>Månsarps IBK F08-09/1</t>
  </si>
  <si>
    <t>Gnosjö IBK F07-08</t>
  </si>
  <si>
    <t>Sävsjö IBK F10-11</t>
  </si>
  <si>
    <t>Gränna AIS P12/2</t>
  </si>
  <si>
    <t>Fagerhult Habo IBK Ungdom P13/1</t>
  </si>
  <si>
    <t>Forserums IF P13</t>
  </si>
  <si>
    <t>Fagerhult Habo IBK Ungdom P14/1</t>
  </si>
  <si>
    <t>Fagerhult Habo IBK Ungdom P14/2</t>
  </si>
  <si>
    <t>Vetlanda IBF P13/1</t>
  </si>
  <si>
    <t>Vetlanda IBF P13/2</t>
  </si>
  <si>
    <t>F12/13</t>
  </si>
  <si>
    <t>Jönköpings IK F11/1</t>
  </si>
  <si>
    <t>Gnosjö IBK F10-11</t>
  </si>
  <si>
    <t>pool</t>
  </si>
  <si>
    <t>Pool</t>
  </si>
  <si>
    <t>Namn</t>
  </si>
  <si>
    <t>Mille</t>
  </si>
  <si>
    <t>Kasper</t>
  </si>
  <si>
    <t>Andrew</t>
  </si>
  <si>
    <t>Hugo</t>
  </si>
  <si>
    <t>Arwid</t>
  </si>
  <si>
    <t>Fagerhult Habo IBK Ungdom P15/3</t>
  </si>
  <si>
    <t>Poolspel P 3-3+mv Gr7</t>
  </si>
  <si>
    <t>Månsarps IBK P15/2</t>
  </si>
  <si>
    <t>Husqvarna IK P14/3</t>
  </si>
  <si>
    <t>Aneby SK P14</t>
  </si>
  <si>
    <t>Fagerhult Habo IBK Ungdom P15/1</t>
  </si>
  <si>
    <t>Fagerhult Habo IBK Ungdom P15/2</t>
  </si>
  <si>
    <t>Sävsjö IBK P14</t>
  </si>
  <si>
    <t>Husqvarna IK P14/1</t>
  </si>
  <si>
    <t>Ölmstads IS P14/1</t>
  </si>
  <si>
    <t>Vetlanda IBF P15/2</t>
  </si>
  <si>
    <t>Jönköpings IK P14/1</t>
  </si>
  <si>
    <t>Ölmstads IS P14/2</t>
  </si>
  <si>
    <t>Värnamo IK P15</t>
  </si>
  <si>
    <t>Vetlanda IBF P15/1</t>
  </si>
  <si>
    <t>Månsarps IBK P15/1</t>
  </si>
  <si>
    <t>KFUM Jönköping P14/1</t>
  </si>
  <si>
    <t>Malmbäcks IF P13-14</t>
  </si>
  <si>
    <t>Poolspel P 3-3+mv Gr4</t>
  </si>
  <si>
    <t>Månsarps IBK P14/2</t>
  </si>
  <si>
    <t>Vetlanda IBF P14</t>
  </si>
  <si>
    <t>Aneby SK P13</t>
  </si>
  <si>
    <t>Månsarps IBK P13/1</t>
  </si>
  <si>
    <t>IBK Husar P13/3</t>
  </si>
  <si>
    <t>Poolspel P 3-3+mv Gr1</t>
  </si>
  <si>
    <t>Jönköpings IK P13/3</t>
  </si>
  <si>
    <t>Hovslätts IK P13/1</t>
  </si>
  <si>
    <t>Bodafors IBS P12-13</t>
  </si>
  <si>
    <t>IBK Husar P13/1</t>
  </si>
  <si>
    <t>Hovslätts IK P13/2</t>
  </si>
  <si>
    <t>IBK Husar P13/2</t>
  </si>
  <si>
    <t>Bankeryds Skid o MK P13/2</t>
  </si>
  <si>
    <t>Fagerhult Habo IBK Ungdom P13</t>
  </si>
  <si>
    <t>Pantamera P Norra Blå Gr 5 (-12)</t>
  </si>
  <si>
    <t>P13/1</t>
  </si>
  <si>
    <t>S/W 2010 IBK P12-13</t>
  </si>
  <si>
    <t>Värnamo IK P12/2</t>
  </si>
  <si>
    <t>Tenhults IF P12-13</t>
  </si>
  <si>
    <t>Husqvarna IK P12/3</t>
  </si>
  <si>
    <t>KFUM Jönköping P12-13/1</t>
  </si>
  <si>
    <t>KFUM Jönköping P12-13/2</t>
  </si>
  <si>
    <t>Pantamera P Norra Blå Gr 4 (-12)</t>
  </si>
  <si>
    <t>P12/3</t>
  </si>
  <si>
    <t>Bankeryds Skid o MK P12/2</t>
  </si>
  <si>
    <t>Jönköpings IK P12/3</t>
  </si>
  <si>
    <t>Gränna AIS P12/1</t>
  </si>
  <si>
    <t>Hovslätts IK P13/vit</t>
  </si>
  <si>
    <t>Månsarps IBK P12</t>
  </si>
  <si>
    <t>IBF Tranås P12/1</t>
  </si>
  <si>
    <t>Husqvarna IK P12/2</t>
  </si>
  <si>
    <t>Sävsjö IBK P12</t>
  </si>
  <si>
    <t>Pantamera P Norra Blå Gr 6 (-12)</t>
  </si>
  <si>
    <t>P12/2</t>
  </si>
  <si>
    <t>Skillingaryds IK P12-13/2</t>
  </si>
  <si>
    <t>Vimmerby IBK P12</t>
  </si>
  <si>
    <t>Vetlanda IBF P12</t>
  </si>
  <si>
    <t>Jönköpings IK P12/2</t>
  </si>
  <si>
    <t>Forserums IF P12</t>
  </si>
  <si>
    <t>Husqvarna IK P12/4</t>
  </si>
  <si>
    <t>Månsarps IBK P11/2</t>
  </si>
  <si>
    <t>Pantamera P Norra Blå Gr 3 (-12)</t>
  </si>
  <si>
    <t>P12/1</t>
  </si>
  <si>
    <t>Jönköpings IK P12/1</t>
  </si>
  <si>
    <t>Husqvarna IK P12/1</t>
  </si>
  <si>
    <t>Hovslätts IK P11-12/2</t>
  </si>
  <si>
    <t>Östra SK Jönköping P12</t>
  </si>
  <si>
    <t>Bankeryds Skid o MK P12/1</t>
  </si>
  <si>
    <t>Värnamo IK P12/1</t>
  </si>
  <si>
    <t>Bodafors IBS P10-11</t>
  </si>
  <si>
    <t>Pantamera P Norra Röd Gr 9 (-10)</t>
  </si>
  <si>
    <t>Aneby SK P10</t>
  </si>
  <si>
    <t>Jönköpings IK P11/2</t>
  </si>
  <si>
    <t>Hestra Skid O SK P10</t>
  </si>
  <si>
    <t>Gnosjö IBK P10-11</t>
  </si>
  <si>
    <t>Husqvarna IK P10/2</t>
  </si>
  <si>
    <t>Jönköpings IK P11/1</t>
  </si>
  <si>
    <t>S/W 2010 IBK P10-11</t>
  </si>
  <si>
    <t>Pantamera P Norra Röd Gr 8 (-10)</t>
  </si>
  <si>
    <t>Vetlanda IBF P10</t>
  </si>
  <si>
    <t>Nässjö IBF P10</t>
  </si>
  <si>
    <t>IBK Husar P10</t>
  </si>
  <si>
    <t>Husqvarna IK P10/1</t>
  </si>
  <si>
    <t>Sävsjö IBK P10</t>
  </si>
  <si>
    <t>Hovslätts IK P10</t>
  </si>
  <si>
    <t>KFUM Jönköping P09/2</t>
  </si>
  <si>
    <t>Pantamera P Norra Röd Gr 6 (-09)</t>
  </si>
  <si>
    <t>Aneby SK P08-10</t>
  </si>
  <si>
    <t>Gränna AIS P09</t>
  </si>
  <si>
    <t>Hjältevad Mariannelund IS P09</t>
  </si>
  <si>
    <t>Pantamera P Norra Röd Gr 4 (-08)</t>
  </si>
  <si>
    <t>Jönköpings IK P08/2</t>
  </si>
  <si>
    <t>Vimmerby IBK P08</t>
  </si>
  <si>
    <t>Nässjö IBF P08</t>
  </si>
  <si>
    <t>IBF Tranås P08</t>
  </si>
  <si>
    <t>Pantamera P Norra Röd Gr 5 (-09)</t>
  </si>
  <si>
    <t>KFUM Jönköping P09/1</t>
  </si>
  <si>
    <t>Värnamo IK P09-10</t>
  </si>
  <si>
    <t>Hestra Skid O SK P07-09</t>
  </si>
  <si>
    <t>Hovslätts IK P08/2</t>
  </si>
  <si>
    <t>Pantamera P Norra Röd Gr 3 (-08)</t>
  </si>
  <si>
    <t>Bankeryds Skid o MK P08</t>
  </si>
  <si>
    <t>Sävsjö IBK P08-09</t>
  </si>
  <si>
    <t>KFUM Jönköping P08</t>
  </si>
  <si>
    <t>Vetlanda IBF P07-08</t>
  </si>
  <si>
    <t>Fagerhult Habo IBK Ungdom F14</t>
  </si>
  <si>
    <t>Värnamo IK F14/2</t>
  </si>
  <si>
    <t>Poolspel F 3-3+mv Gr2</t>
  </si>
  <si>
    <t>F14/15</t>
  </si>
  <si>
    <t>Fagerhult Habo IBK Ungdom F15</t>
  </si>
  <si>
    <t>Husqvarna IK F14/1</t>
  </si>
  <si>
    <t>Hovslätts IK F14-15/2</t>
  </si>
  <si>
    <t>Värnamo IK F15</t>
  </si>
  <si>
    <t>Värnamo IK F14/1</t>
  </si>
  <si>
    <t>Månsarps IBK F15</t>
  </si>
  <si>
    <t>Aneby SK F12-14</t>
  </si>
  <si>
    <t>Fagerhult Habo IBK Ungdom F12</t>
  </si>
  <si>
    <t>Poolspel F 3-3+mv Gr1</t>
  </si>
  <si>
    <t>Fagerhult Habo IBK Ungdom F13</t>
  </si>
  <si>
    <t>Vetlanda IBF F13/2</t>
  </si>
  <si>
    <t>Husqvarna IK F13/2</t>
  </si>
  <si>
    <t>Vetlanda IBF F13/1</t>
  </si>
  <si>
    <t>Malmbäcks IF F13-14</t>
  </si>
  <si>
    <t>Nässjö IBF F12-13</t>
  </si>
  <si>
    <t>Östra SK Jönköping F13-14</t>
  </si>
  <si>
    <t>Östra SK Jönköping F10-11</t>
  </si>
  <si>
    <t>Pantamera F Norra Blå Gr 1 (-11)</t>
  </si>
  <si>
    <t>Hovslätts IK F11</t>
  </si>
  <si>
    <t>Aneby SK F09-11</t>
  </si>
  <si>
    <t>Bankeryds Skid o MK F10-11/2</t>
  </si>
  <si>
    <t>Vetlanda IBF F10-11</t>
  </si>
  <si>
    <t>Månsarps IBK F10-11</t>
  </si>
  <si>
    <t>Fagerhult Habo IBK Ungdom F08-09</t>
  </si>
  <si>
    <t>Pantamera F Norra Röd Gr 2 (-08)</t>
  </si>
  <si>
    <t>Jönköpings IK Utveckling F08-09</t>
  </si>
  <si>
    <t>Skillingaryds IK F07-08</t>
  </si>
  <si>
    <t>Hovslätts IK F08-09</t>
  </si>
  <si>
    <t>Månsarps IBK F06-07</t>
  </si>
  <si>
    <t>IBF Tranås F08-09</t>
  </si>
  <si>
    <t>Nässjö IBF F07-08</t>
  </si>
  <si>
    <t>Aneby SK F06-08</t>
  </si>
  <si>
    <t>Kommentar vid schemaläggning o domare</t>
  </si>
  <si>
    <t>P15</t>
  </si>
  <si>
    <t>Robert D</t>
  </si>
  <si>
    <t>Henrik H</t>
  </si>
  <si>
    <t>Theo D</t>
  </si>
  <si>
    <t>Ludvig D</t>
  </si>
  <si>
    <t>Simon T</t>
  </si>
  <si>
    <t>Tuva E</t>
  </si>
  <si>
    <t>Carl B</t>
  </si>
  <si>
    <t>Elias M</t>
  </si>
  <si>
    <t>Elias C</t>
  </si>
  <si>
    <t>Edvin C</t>
  </si>
  <si>
    <t>Viggo D</t>
  </si>
  <si>
    <t>William L</t>
  </si>
  <si>
    <t>Max W</t>
  </si>
  <si>
    <t>Gustav L</t>
  </si>
  <si>
    <t>Joel W</t>
  </si>
  <si>
    <t>Alice</t>
  </si>
  <si>
    <t>Elin</t>
  </si>
  <si>
    <t>Wilma</t>
  </si>
  <si>
    <t>Nellie</t>
  </si>
  <si>
    <t>Zoe</t>
  </si>
  <si>
    <t>Antal spalt Domare 1</t>
  </si>
  <si>
    <t>Antal spalt Domare 2</t>
  </si>
  <si>
    <t>Namn som fylls i fliken Hemmamatcher. Ändra inte stavningen</t>
  </si>
  <si>
    <t>nödfall</t>
  </si>
  <si>
    <t>van</t>
  </si>
  <si>
    <t>ett år</t>
  </si>
  <si>
    <t>ny</t>
  </si>
  <si>
    <t>Summa antal matcher för domaren</t>
  </si>
  <si>
    <r>
      <t xml:space="preserve">Här ligger en formel. Skriv </t>
    </r>
    <r>
      <rPr>
        <b/>
        <sz val="12"/>
        <color rgb="FFFF0000"/>
        <rFont val="Calibri"/>
        <family val="2"/>
        <scheme val="minor"/>
      </rPr>
      <t>INTE</t>
    </r>
    <r>
      <rPr>
        <sz val="12"/>
        <color rgb="FFFF0000"/>
        <rFont val="Calibri"/>
        <family val="2"/>
        <scheme val="minor"/>
      </rPr>
      <t xml:space="preserve"> i cellen</t>
    </r>
  </si>
  <si>
    <t>Tuva</t>
  </si>
  <si>
    <t>Ludvig</t>
  </si>
  <si>
    <t>ROBERT/HENRIK</t>
  </si>
  <si>
    <t>Theo</t>
  </si>
  <si>
    <t>4 m 4</t>
  </si>
  <si>
    <t>INSTÄLLT</t>
  </si>
  <si>
    <t>Robert</t>
  </si>
  <si>
    <t xml:space="preserve">Andrew </t>
  </si>
  <si>
    <t xml:space="preserve">Hugo </t>
  </si>
  <si>
    <t>Lovis</t>
  </si>
  <si>
    <t xml:space="preserve">Tuva E </t>
  </si>
  <si>
    <t>FÖRENINGSDOMARE 2022-23</t>
  </si>
  <si>
    <t>Tel</t>
  </si>
  <si>
    <t>mail</t>
  </si>
  <si>
    <t>Simon Tellbom</t>
  </si>
  <si>
    <t>3 år</t>
  </si>
  <si>
    <t>tel 0702891383</t>
  </si>
  <si>
    <t>finns sedan innan</t>
  </si>
  <si>
    <t>Ludvig Darmark-Löfstedt</t>
  </si>
  <si>
    <t>tel 0702855091</t>
  </si>
  <si>
    <t>Tuwa Emilsson</t>
  </si>
  <si>
    <t>2 år</t>
  </si>
  <si>
    <t>tel 0723031480</t>
  </si>
  <si>
    <t>tuva.emilsson06@gmail.co,</t>
  </si>
  <si>
    <t>Arwid Unoson</t>
  </si>
  <si>
    <t>1 år</t>
  </si>
  <si>
    <t>070914-4190</t>
  </si>
  <si>
    <t>tel 0705178873</t>
  </si>
  <si>
    <t>daniel.unoson@fagerhult.se</t>
  </si>
  <si>
    <t>Mille Maltell</t>
  </si>
  <si>
    <t>070809-9452</t>
  </si>
  <si>
    <t>tel 0702881277</t>
  </si>
  <si>
    <t>mille.maltell@gmail.com</t>
  </si>
  <si>
    <t>Andrew Dufwa</t>
  </si>
  <si>
    <t>070419-0297</t>
  </si>
  <si>
    <t>tel 0703651489</t>
  </si>
  <si>
    <t>andrewdufva@gmail.com</t>
  </si>
  <si>
    <t>Kasper Dahlberg</t>
  </si>
  <si>
    <t>071225-7898</t>
  </si>
  <si>
    <t>tel 0703861877</t>
  </si>
  <si>
    <t>kasperdahlberg572@gmail.com</t>
  </si>
  <si>
    <t>Hugo Hillerström</t>
  </si>
  <si>
    <t>070518-1030</t>
  </si>
  <si>
    <t>tel 0707779537</t>
  </si>
  <si>
    <t>familjen.hillerstrom@hotmail.com</t>
  </si>
  <si>
    <t>Carl Boqvist</t>
  </si>
  <si>
    <t>080201-9539</t>
  </si>
  <si>
    <t>tel 0724535402</t>
  </si>
  <si>
    <t>joakim.boqvist@hotmail.com</t>
  </si>
  <si>
    <t>Elias Malmborg</t>
  </si>
  <si>
    <t>080919-8658</t>
  </si>
  <si>
    <t>tel 0705559692</t>
  </si>
  <si>
    <t>susannemalmborg@live.se</t>
  </si>
  <si>
    <t>Elias Crona</t>
  </si>
  <si>
    <t>081114-2496</t>
  </si>
  <si>
    <t>tel 0706009373</t>
  </si>
  <si>
    <t>c3rab@outlook.com</t>
  </si>
  <si>
    <t>Edwin Crona</t>
  </si>
  <si>
    <t>081114-4955</t>
  </si>
  <si>
    <t>Viggo Darmark-Löfstedt</t>
  </si>
  <si>
    <t>080328-6434</t>
  </si>
  <si>
    <t>tel 0761125069</t>
  </si>
  <si>
    <t>catrindarmark@hotmail.com</t>
  </si>
  <si>
    <t>William Larsson</t>
  </si>
  <si>
    <t>081024-0978</t>
  </si>
  <si>
    <t>tel 0703414233</t>
  </si>
  <si>
    <t>williammailliw3@gmail.com</t>
  </si>
  <si>
    <t>Gustav Leijon</t>
  </si>
  <si>
    <t>081228-7134</t>
  </si>
  <si>
    <t>tel 0707996016</t>
  </si>
  <si>
    <t>furusjoleijon@gmail.com</t>
  </si>
  <si>
    <t>Joel Wigardsson</t>
  </si>
  <si>
    <t>080908-4676</t>
  </si>
  <si>
    <t>tel 0708101495</t>
  </si>
  <si>
    <t>marie.vigartsson@gmail.com</t>
  </si>
  <si>
    <t>Alice Neij</t>
  </si>
  <si>
    <t>080702-4963</t>
  </si>
  <si>
    <t>tel 0703866327</t>
  </si>
  <si>
    <t>anna.neij@live.se</t>
  </si>
  <si>
    <t>Lovis Wilhelmsson</t>
  </si>
  <si>
    <t>080704-7105</t>
  </si>
  <si>
    <t>tel 0738488223</t>
  </si>
  <si>
    <t>annablommis@gmail.com</t>
  </si>
  <si>
    <t>Elin Waldenvik</t>
  </si>
  <si>
    <t>080928-5703</t>
  </si>
  <si>
    <t>tel 0733-039333</t>
  </si>
  <si>
    <t>jwaldenvik@gmail.com</t>
  </si>
  <si>
    <t>Wilma Kidén</t>
  </si>
  <si>
    <t>080123-3420</t>
  </si>
  <si>
    <t>tel 0703-883332</t>
  </si>
  <si>
    <t>idapida79@gmail.com</t>
  </si>
  <si>
    <t>Nellie Gezelius</t>
  </si>
  <si>
    <t>070519-2805</t>
  </si>
  <si>
    <t>tel 0705-304849</t>
  </si>
  <si>
    <t>anders.r.persson@protonmail.com</t>
  </si>
  <si>
    <t>080531-2188</t>
  </si>
  <si>
    <t>tel 0768434345</t>
  </si>
  <si>
    <t>daniel@familjenlindmark.se</t>
  </si>
  <si>
    <t>Reserv</t>
  </si>
  <si>
    <t>Robert Dahlslätt</t>
  </si>
  <si>
    <t>tel 0705719100</t>
  </si>
  <si>
    <t>eaglessk13@hotmail.com</t>
  </si>
  <si>
    <t>Henrik Haglund</t>
  </si>
  <si>
    <t>tel 0766072141</t>
  </si>
  <si>
    <t>800213-6615</t>
  </si>
  <si>
    <t>henrikhaglund3@gmail.com</t>
  </si>
  <si>
    <t>Theo Dahlslätt</t>
  </si>
  <si>
    <t>tel 0768583200</t>
  </si>
  <si>
    <t xml:space="preserve">tel 0768583200 </t>
  </si>
  <si>
    <t>Domare med mail och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</si>
</sst>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3" fillId="0" borderId="0" xfId="0" applyFont="1"/>
    <xf numFmtId="0" fontId="0" fillId="2" borderId="0" xfId="0" applyFill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6" fillId="3" borderId="0" xfId="0" applyFont="1" applyFill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20" fontId="0" fillId="0" borderId="1" xfId="0" applyNumberFormat="1" applyBorder="1"/>
    <xf numFmtId="1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20" fontId="3" fillId="0" borderId="1" xfId="0" applyNumberFormat="1" applyFont="1" applyBorder="1"/>
    <xf numFmtId="14" fontId="3" fillId="0" borderId="1" xfId="0" applyNumberFormat="1" applyFont="1" applyBorder="1"/>
    <xf numFmtId="0" fontId="0" fillId="2" borderId="1" xfId="0" applyFill="1" applyBorder="1"/>
    <xf numFmtId="0" fontId="0" fillId="0" borderId="2" xfId="0" applyBorder="1"/>
    <xf numFmtId="0" fontId="9" fillId="0" borderId="1" xfId="0" applyFont="1" applyBorder="1"/>
    <xf numFmtId="0" fontId="8" fillId="7" borderId="1" xfId="0" applyFont="1" applyFill="1" applyBorder="1"/>
    <xf numFmtId="14" fontId="9" fillId="0" borderId="1" xfId="0" applyNumberFormat="1" applyFont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3" fillId="9" borderId="1" xfId="0" applyFont="1" applyFill="1" applyBorder="1"/>
    <xf numFmtId="0" fontId="9" fillId="0" borderId="2" xfId="0" applyFont="1" applyBorder="1"/>
    <xf numFmtId="0" fontId="9" fillId="8" borderId="1" xfId="0" applyFont="1" applyFill="1" applyBorder="1"/>
    <xf numFmtId="0" fontId="9" fillId="10" borderId="1" xfId="0" applyFont="1" applyFill="1" applyBorder="1"/>
    <xf numFmtId="0" fontId="10" fillId="0" borderId="1" xfId="2" applyBorder="1"/>
  </cellXfs>
  <cellStyles count="3">
    <cellStyle name="Hyperlänk" xfId="2" builtinId="8"/>
    <cellStyle name="Normal" xfId="0" builtinId="0"/>
    <cellStyle name="Normal 2" xfId="1" xr:uid="{7AA58253-5449-4F63-A34A-1062882A3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.unoson@fagerhult.se" TargetMode="External"/><Relationship Id="rId13" Type="http://schemas.openxmlformats.org/officeDocument/2006/relationships/hyperlink" Target="mailto:catrindarmark@hotmail.com" TargetMode="External"/><Relationship Id="rId18" Type="http://schemas.openxmlformats.org/officeDocument/2006/relationships/hyperlink" Target="mailto:annablommis@gmail.com" TargetMode="External"/><Relationship Id="rId3" Type="http://schemas.openxmlformats.org/officeDocument/2006/relationships/hyperlink" Target="mailto:eaglessk13@hotmail.com" TargetMode="External"/><Relationship Id="rId21" Type="http://schemas.openxmlformats.org/officeDocument/2006/relationships/hyperlink" Target="mailto:anders.r.persson@protonmail.com" TargetMode="External"/><Relationship Id="rId7" Type="http://schemas.openxmlformats.org/officeDocument/2006/relationships/hyperlink" Target="mailto:familjen.hillerstrom@hotmail.com" TargetMode="External"/><Relationship Id="rId12" Type="http://schemas.openxmlformats.org/officeDocument/2006/relationships/hyperlink" Target="mailto:c3rab@outlook.com" TargetMode="External"/><Relationship Id="rId17" Type="http://schemas.openxmlformats.org/officeDocument/2006/relationships/hyperlink" Target="mailto:anna.neij@live.se" TargetMode="External"/><Relationship Id="rId2" Type="http://schemas.openxmlformats.org/officeDocument/2006/relationships/hyperlink" Target="mailto:henrikhaglund3@gmail.com" TargetMode="External"/><Relationship Id="rId16" Type="http://schemas.openxmlformats.org/officeDocument/2006/relationships/hyperlink" Target="mailto:marie.vigartsson@gmail.com" TargetMode="External"/><Relationship Id="rId20" Type="http://schemas.openxmlformats.org/officeDocument/2006/relationships/hyperlink" Target="mailto:idapida79@gmail.com" TargetMode="External"/><Relationship Id="rId1" Type="http://schemas.openxmlformats.org/officeDocument/2006/relationships/hyperlink" Target="mailto:tuva.emilsson06@gmail.co," TargetMode="External"/><Relationship Id="rId6" Type="http://schemas.openxmlformats.org/officeDocument/2006/relationships/hyperlink" Target="mailto:kasperdahlberg572@gmail.com" TargetMode="External"/><Relationship Id="rId11" Type="http://schemas.openxmlformats.org/officeDocument/2006/relationships/hyperlink" Target="mailto:c3rab@outlook.com" TargetMode="External"/><Relationship Id="rId5" Type="http://schemas.openxmlformats.org/officeDocument/2006/relationships/hyperlink" Target="mailto:andrewdufva@gmail.com" TargetMode="External"/><Relationship Id="rId15" Type="http://schemas.openxmlformats.org/officeDocument/2006/relationships/hyperlink" Target="mailto:furusjoleijon@gmail.com" TargetMode="External"/><Relationship Id="rId10" Type="http://schemas.openxmlformats.org/officeDocument/2006/relationships/hyperlink" Target="mailto:susannemalmborg@live.se" TargetMode="External"/><Relationship Id="rId19" Type="http://schemas.openxmlformats.org/officeDocument/2006/relationships/hyperlink" Target="mailto:jwaldenvik@gmail.com" TargetMode="External"/><Relationship Id="rId4" Type="http://schemas.openxmlformats.org/officeDocument/2006/relationships/hyperlink" Target="mailto:mille.maltell@gmail.com" TargetMode="External"/><Relationship Id="rId9" Type="http://schemas.openxmlformats.org/officeDocument/2006/relationships/hyperlink" Target="mailto:joakim.boqvist@hotmail.com" TargetMode="External"/><Relationship Id="rId14" Type="http://schemas.openxmlformats.org/officeDocument/2006/relationships/hyperlink" Target="mailto:williammailliw3@gmail.com" TargetMode="External"/><Relationship Id="rId22" Type="http://schemas.openxmlformats.org/officeDocument/2006/relationships/hyperlink" Target="mailto:daniel@familjenlindmark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F5FD-E37E-493C-8734-80007A537FAF}">
  <dimension ref="A1:E28"/>
  <sheetViews>
    <sheetView topLeftCell="A8" zoomScale="85" zoomScaleNormal="85" workbookViewId="0">
      <selection activeCell="E24" sqref="E24"/>
    </sheetView>
  </sheetViews>
  <sheetFormatPr defaultColWidth="8.7109375" defaultRowHeight="15.75" x14ac:dyDescent="0.25"/>
  <cols>
    <col min="1" max="1" width="8.7109375" style="6"/>
    <col min="2" max="2" width="16.7109375" style="6" bestFit="1" customWidth="1"/>
    <col min="3" max="4" width="21.28515625" style="6" bestFit="1" customWidth="1"/>
    <col min="5" max="5" width="35" style="6" bestFit="1" customWidth="1"/>
    <col min="6" max="16384" width="8.7109375" style="6"/>
  </cols>
  <sheetData>
    <row r="1" spans="1:5" s="12" customFormat="1" ht="116.65" customHeight="1" x14ac:dyDescent="0.25">
      <c r="B1" s="13" t="s">
        <v>248</v>
      </c>
      <c r="C1" s="13" t="s">
        <v>254</v>
      </c>
      <c r="D1" s="13" t="s">
        <v>254</v>
      </c>
      <c r="E1" s="13" t="s">
        <v>254</v>
      </c>
    </row>
    <row r="2" spans="1:5" s="7" customFormat="1" x14ac:dyDescent="0.25">
      <c r="B2" s="7" t="s">
        <v>13</v>
      </c>
      <c r="C2" s="7" t="s">
        <v>246</v>
      </c>
      <c r="D2" s="7" t="s">
        <v>247</v>
      </c>
      <c r="E2" s="7" t="s">
        <v>253</v>
      </c>
    </row>
    <row r="3" spans="1:5" x14ac:dyDescent="0.25">
      <c r="A3" s="11" t="s">
        <v>249</v>
      </c>
      <c r="B3" s="11" t="s">
        <v>226</v>
      </c>
      <c r="C3" s="11">
        <f>COUNTIF('Hemmamatcher 2022-2023'!J:J,"Robert D")</f>
        <v>0</v>
      </c>
      <c r="D3" s="11">
        <f>COUNTIF('Hemmamatcher 2022-2023'!K:K,"Robert D")</f>
        <v>0</v>
      </c>
      <c r="E3" s="11">
        <f>C3+D3</f>
        <v>0</v>
      </c>
    </row>
    <row r="4" spans="1:5" x14ac:dyDescent="0.25">
      <c r="A4" s="11" t="s">
        <v>249</v>
      </c>
      <c r="B4" s="11" t="s">
        <v>227</v>
      </c>
      <c r="C4" s="11">
        <f>COUNTIF('Hemmamatcher 2022-2023'!J:J,"Henrik H")</f>
        <v>0</v>
      </c>
      <c r="D4" s="11">
        <f>COUNTIF('Hemmamatcher 2022-2023'!K:K,"Henrik H")</f>
        <v>0</v>
      </c>
      <c r="E4" s="11">
        <f t="shared" ref="E4:E28" si="0">C4+D4</f>
        <v>0</v>
      </c>
    </row>
    <row r="5" spans="1:5" x14ac:dyDescent="0.25">
      <c r="A5" s="11" t="s">
        <v>249</v>
      </c>
      <c r="B5" s="11" t="s">
        <v>228</v>
      </c>
      <c r="C5" s="11">
        <f>COUNTIF('Hemmamatcher 2022-2023'!J:J,"Theo D")</f>
        <v>0</v>
      </c>
      <c r="D5" s="11">
        <f>COUNTIF('Hemmamatcher 2022-2023'!K:K,"Theo D")</f>
        <v>0</v>
      </c>
      <c r="E5" s="11">
        <f t="shared" si="0"/>
        <v>0</v>
      </c>
    </row>
    <row r="6" spans="1:5" x14ac:dyDescent="0.25">
      <c r="A6" s="10" t="s">
        <v>250</v>
      </c>
      <c r="B6" s="10" t="s">
        <v>229</v>
      </c>
      <c r="C6" s="10">
        <f>COUNTIF('Hemmamatcher 2022-2023'!J:J,"Ludvig D")</f>
        <v>31</v>
      </c>
      <c r="D6" s="10">
        <f>COUNTIF('Hemmamatcher 2022-2023'!K:K,"Ludvig D")</f>
        <v>4</v>
      </c>
      <c r="E6" s="10">
        <f t="shared" si="0"/>
        <v>35</v>
      </c>
    </row>
    <row r="7" spans="1:5" x14ac:dyDescent="0.25">
      <c r="A7" s="10" t="s">
        <v>250</v>
      </c>
      <c r="B7" s="10" t="s">
        <v>230</v>
      </c>
      <c r="C7" s="10">
        <f>COUNTIF('Hemmamatcher 2022-2023'!J:J,"Simon T")</f>
        <v>1</v>
      </c>
      <c r="D7" s="10">
        <f>COUNTIF('Hemmamatcher 2022-2023'!K:K,"Simon T")</f>
        <v>16</v>
      </c>
      <c r="E7" s="10">
        <f t="shared" si="0"/>
        <v>17</v>
      </c>
    </row>
    <row r="8" spans="1:5" x14ac:dyDescent="0.25">
      <c r="A8" s="10" t="s">
        <v>250</v>
      </c>
      <c r="B8" s="10" t="s">
        <v>231</v>
      </c>
      <c r="C8" s="10">
        <f>COUNTIF('Hemmamatcher 2022-2023'!J:J,"Tuva E")</f>
        <v>19</v>
      </c>
      <c r="D8" s="10">
        <f>COUNTIF('Hemmamatcher 2022-2023'!K:K,"Tuva E")</f>
        <v>4</v>
      </c>
      <c r="E8" s="10">
        <f t="shared" si="0"/>
        <v>23</v>
      </c>
    </row>
    <row r="9" spans="1:5" x14ac:dyDescent="0.25">
      <c r="A9" s="9" t="s">
        <v>251</v>
      </c>
      <c r="B9" s="9" t="s">
        <v>80</v>
      </c>
      <c r="C9" s="9">
        <f>COUNTIF('Hemmamatcher 2022-2023'!J:J,"Kasper")</f>
        <v>8</v>
      </c>
      <c r="D9" s="9">
        <f>COUNTIF('Hemmamatcher 2022-2023'!K:K,"Kasper")</f>
        <v>11</v>
      </c>
      <c r="E9" s="9">
        <f t="shared" si="0"/>
        <v>19</v>
      </c>
    </row>
    <row r="10" spans="1:5" x14ac:dyDescent="0.25">
      <c r="A10" s="9" t="s">
        <v>251</v>
      </c>
      <c r="B10" s="9" t="s">
        <v>83</v>
      </c>
      <c r="C10" s="9">
        <f>COUNTIF('Hemmamatcher 2022-2023'!J:J,"Arwid")</f>
        <v>5</v>
      </c>
      <c r="D10" s="9">
        <f>COUNTIF('Hemmamatcher 2022-2023'!K:K,"Arwid")</f>
        <v>5</v>
      </c>
      <c r="E10" s="9">
        <f t="shared" si="0"/>
        <v>10</v>
      </c>
    </row>
    <row r="11" spans="1:5" x14ac:dyDescent="0.25">
      <c r="A11" s="9" t="s">
        <v>251</v>
      </c>
      <c r="B11" s="9" t="s">
        <v>79</v>
      </c>
      <c r="C11" s="9">
        <f>COUNTIF('Hemmamatcher 2022-2023'!J:J,"Mille")</f>
        <v>3</v>
      </c>
      <c r="D11" s="9">
        <f>COUNTIF('Hemmamatcher 2022-2023'!K:K,"Mille")</f>
        <v>10</v>
      </c>
      <c r="E11" s="9">
        <f t="shared" si="0"/>
        <v>13</v>
      </c>
    </row>
    <row r="12" spans="1:5" x14ac:dyDescent="0.25">
      <c r="A12" s="9" t="s">
        <v>251</v>
      </c>
      <c r="B12" s="9" t="s">
        <v>82</v>
      </c>
      <c r="C12" s="9">
        <f>COUNTIF('Hemmamatcher 2022-2023'!J:J,"Hugo")</f>
        <v>4</v>
      </c>
      <c r="D12" s="9">
        <f>COUNTIF('Hemmamatcher 2022-2023'!K:K,"Hugo")</f>
        <v>8</v>
      </c>
      <c r="E12" s="9">
        <f t="shared" si="0"/>
        <v>12</v>
      </c>
    </row>
    <row r="13" spans="1:5" x14ac:dyDescent="0.25">
      <c r="A13" s="9" t="s">
        <v>251</v>
      </c>
      <c r="B13" s="9" t="s">
        <v>81</v>
      </c>
      <c r="C13" s="9">
        <f>COUNTIF('Hemmamatcher 2022-2023'!J:J,"Andrew")</f>
        <v>8</v>
      </c>
      <c r="D13" s="9">
        <f>COUNTIF('Hemmamatcher 2022-2023'!K:K,"Andrew")</f>
        <v>11</v>
      </c>
      <c r="E13" s="9">
        <f t="shared" si="0"/>
        <v>19</v>
      </c>
    </row>
    <row r="14" spans="1:5" x14ac:dyDescent="0.25">
      <c r="A14" s="8" t="s">
        <v>252</v>
      </c>
      <c r="B14" s="8" t="s">
        <v>232</v>
      </c>
      <c r="C14" s="8">
        <f>COUNTIF('Hemmamatcher 2022-2023'!J:J,"Carl B")</f>
        <v>1</v>
      </c>
      <c r="D14" s="8">
        <f>COUNTIF('Hemmamatcher 2022-2023'!K:K,"Carl B")</f>
        <v>11</v>
      </c>
      <c r="E14" s="8">
        <f t="shared" si="0"/>
        <v>12</v>
      </c>
    </row>
    <row r="15" spans="1:5" x14ac:dyDescent="0.25">
      <c r="A15" s="8" t="s">
        <v>252</v>
      </c>
      <c r="B15" s="8" t="s">
        <v>233</v>
      </c>
      <c r="C15" s="8">
        <f>COUNTIF('Hemmamatcher 2022-2023'!J:J,"Elias M")</f>
        <v>12</v>
      </c>
      <c r="D15" s="8">
        <f>COUNTIF('Hemmamatcher 2022-2023'!K:K,"Elias M")</f>
        <v>1</v>
      </c>
      <c r="E15" s="8">
        <f t="shared" si="0"/>
        <v>13</v>
      </c>
    </row>
    <row r="16" spans="1:5" x14ac:dyDescent="0.25">
      <c r="A16" s="8" t="s">
        <v>252</v>
      </c>
      <c r="B16" s="8" t="s">
        <v>234</v>
      </c>
      <c r="C16" s="8">
        <f>COUNTIF('Hemmamatcher 2022-2023'!J:J,"Elias C")</f>
        <v>0</v>
      </c>
      <c r="D16" s="8">
        <f>COUNTIF('Hemmamatcher 2022-2023'!K:K,"Elias C")</f>
        <v>12</v>
      </c>
      <c r="E16" s="8">
        <f t="shared" si="0"/>
        <v>12</v>
      </c>
    </row>
    <row r="17" spans="1:5" x14ac:dyDescent="0.25">
      <c r="A17" s="8" t="s">
        <v>252</v>
      </c>
      <c r="B17" s="8" t="s">
        <v>235</v>
      </c>
      <c r="C17" s="8">
        <f>COUNTIF('Hemmamatcher 2022-2023'!J:J,"Edvin C")</f>
        <v>11</v>
      </c>
      <c r="D17" s="8">
        <f>COUNTIF('Hemmamatcher 2022-2023'!K:K,"Edvin C")</f>
        <v>2</v>
      </c>
      <c r="E17" s="8">
        <f t="shared" si="0"/>
        <v>13</v>
      </c>
    </row>
    <row r="18" spans="1:5" x14ac:dyDescent="0.25">
      <c r="A18" s="8" t="s">
        <v>252</v>
      </c>
      <c r="B18" s="8" t="s">
        <v>236</v>
      </c>
      <c r="C18" s="8">
        <f>COUNTIF('Hemmamatcher 2022-2023'!J:J,"Viggo D")</f>
        <v>0</v>
      </c>
      <c r="D18" s="8">
        <f>COUNTIF('Hemmamatcher 2022-2023'!K:K,"Viggo D")</f>
        <v>11</v>
      </c>
      <c r="E18" s="8">
        <f t="shared" si="0"/>
        <v>11</v>
      </c>
    </row>
    <row r="19" spans="1:5" x14ac:dyDescent="0.25">
      <c r="A19" s="8" t="s">
        <v>252</v>
      </c>
      <c r="B19" s="8" t="s">
        <v>237</v>
      </c>
      <c r="C19" s="8">
        <f>COUNTIF('Hemmamatcher 2022-2023'!J:J,"William L")</f>
        <v>12</v>
      </c>
      <c r="D19" s="8">
        <f>COUNTIF('Hemmamatcher 2022-2023'!K:K,"William L")</f>
        <v>0</v>
      </c>
      <c r="E19" s="8">
        <f t="shared" si="0"/>
        <v>12</v>
      </c>
    </row>
    <row r="20" spans="1:5" x14ac:dyDescent="0.25">
      <c r="A20" s="8" t="s">
        <v>252</v>
      </c>
      <c r="B20" s="8" t="s">
        <v>238</v>
      </c>
      <c r="C20" s="8">
        <f>COUNTIF('Hemmamatcher 2022-2023'!J:J,"Max W")</f>
        <v>0</v>
      </c>
      <c r="D20" s="8">
        <f>COUNTIF('Hemmamatcher 2022-2023'!K:K,"Max W")</f>
        <v>0</v>
      </c>
      <c r="E20" s="8">
        <f t="shared" si="0"/>
        <v>0</v>
      </c>
    </row>
    <row r="21" spans="1:5" x14ac:dyDescent="0.25">
      <c r="A21" s="8" t="s">
        <v>252</v>
      </c>
      <c r="B21" s="8" t="s">
        <v>239</v>
      </c>
      <c r="C21" s="8">
        <f>COUNTIF('Hemmamatcher 2022-2023'!J:J,"Gustav L")</f>
        <v>0</v>
      </c>
      <c r="D21" s="8">
        <f>COUNTIF('Hemmamatcher 2022-2023'!K:K,"Gustav L")</f>
        <v>12</v>
      </c>
      <c r="E21" s="8">
        <f t="shared" si="0"/>
        <v>12</v>
      </c>
    </row>
    <row r="22" spans="1:5" x14ac:dyDescent="0.25">
      <c r="A22" s="8" t="s">
        <v>252</v>
      </c>
      <c r="B22" s="8" t="s">
        <v>240</v>
      </c>
      <c r="C22" s="8">
        <f>COUNTIF('Hemmamatcher 2022-2023'!J:J,"Joel W")</f>
        <v>11</v>
      </c>
      <c r="D22" s="8">
        <f>COUNTIF('Hemmamatcher 2022-2023'!K:K,"Joel W")</f>
        <v>1</v>
      </c>
      <c r="E22" s="8">
        <f t="shared" si="0"/>
        <v>12</v>
      </c>
    </row>
    <row r="23" spans="1:5" x14ac:dyDescent="0.25">
      <c r="A23" s="8" t="s">
        <v>252</v>
      </c>
      <c r="B23" s="8" t="s">
        <v>241</v>
      </c>
      <c r="C23" s="8">
        <f>COUNTIF('Hemmamatcher 2022-2023'!J:J,"Alice")</f>
        <v>12</v>
      </c>
      <c r="D23" s="8">
        <f>COUNTIF('Hemmamatcher 2022-2023'!K:K,"Alice")</f>
        <v>12</v>
      </c>
      <c r="E23" s="8">
        <f t="shared" si="0"/>
        <v>24</v>
      </c>
    </row>
    <row r="24" spans="1:5" x14ac:dyDescent="0.25">
      <c r="A24" s="8" t="s">
        <v>252</v>
      </c>
      <c r="B24" s="8" t="s">
        <v>264</v>
      </c>
      <c r="C24" s="8">
        <f>COUNTIF('Hemmamatcher 2022-2023'!J:J,"Lovis")</f>
        <v>12</v>
      </c>
      <c r="D24" s="8">
        <f>COUNTIF('Hemmamatcher 2022-2023'!K:K,"Lovis")</f>
        <v>12</v>
      </c>
      <c r="E24" s="8">
        <f t="shared" si="0"/>
        <v>24</v>
      </c>
    </row>
    <row r="25" spans="1:5" x14ac:dyDescent="0.25">
      <c r="A25" s="8" t="s">
        <v>252</v>
      </c>
      <c r="B25" s="8" t="s">
        <v>242</v>
      </c>
      <c r="C25" s="8">
        <f>COUNTIF('Hemmamatcher 2022-2023'!J:J,"Elin")</f>
        <v>9</v>
      </c>
      <c r="D25" s="8">
        <f>COUNTIF('Hemmamatcher 2022-2023'!K:K,"Elin")</f>
        <v>15</v>
      </c>
      <c r="E25" s="8">
        <f t="shared" si="0"/>
        <v>24</v>
      </c>
    </row>
    <row r="26" spans="1:5" x14ac:dyDescent="0.25">
      <c r="A26" s="8" t="s">
        <v>252</v>
      </c>
      <c r="B26" s="8" t="s">
        <v>243</v>
      </c>
      <c r="C26" s="8">
        <f>COUNTIF('Hemmamatcher 2022-2023'!J:J,"Wilma")</f>
        <v>20</v>
      </c>
      <c r="D26" s="8">
        <f>COUNTIF('Hemmamatcher 2022-2023'!K:K,"Wilma")</f>
        <v>7</v>
      </c>
      <c r="E26" s="8">
        <f t="shared" si="0"/>
        <v>27</v>
      </c>
    </row>
    <row r="27" spans="1:5" x14ac:dyDescent="0.25">
      <c r="A27" s="8" t="s">
        <v>252</v>
      </c>
      <c r="B27" s="8" t="s">
        <v>244</v>
      </c>
      <c r="C27" s="8">
        <f>COUNTIF('Hemmamatcher 2022-2023'!J:J,"Nellie")</f>
        <v>6</v>
      </c>
      <c r="D27" s="8">
        <f>COUNTIF('Hemmamatcher 2022-2023'!K:K,"Nellie")</f>
        <v>17</v>
      </c>
      <c r="E27" s="8">
        <f t="shared" si="0"/>
        <v>23</v>
      </c>
    </row>
    <row r="28" spans="1:5" x14ac:dyDescent="0.25">
      <c r="A28" s="8" t="s">
        <v>252</v>
      </c>
      <c r="B28" s="8" t="s">
        <v>245</v>
      </c>
      <c r="C28" s="8">
        <f>COUNTIF('Hemmamatcher 2022-2023'!J:J,"Zoe")</f>
        <v>13</v>
      </c>
      <c r="D28" s="8">
        <f>COUNTIF('Hemmamatcher 2022-2023'!K:K,"Zoe")</f>
        <v>12</v>
      </c>
      <c r="E28" s="8">
        <f t="shared" si="0"/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81F8-1A2A-4E4E-83E9-E0FEDA0C3E92}">
  <sheetPr filterMode="1">
    <pageSetUpPr fitToPage="1"/>
  </sheetPr>
  <dimension ref="A1:O226"/>
  <sheetViews>
    <sheetView tabSelected="1" zoomScaleNormal="100" workbookViewId="0">
      <selection activeCell="K245" sqref="K245"/>
    </sheetView>
  </sheetViews>
  <sheetFormatPr defaultColWidth="8.7109375" defaultRowHeight="15" x14ac:dyDescent="0.25"/>
  <cols>
    <col min="2" max="2" width="10.42578125" bestFit="1" customWidth="1"/>
    <col min="3" max="3" width="20.5703125" customWidth="1"/>
    <col min="4" max="4" width="0" hidden="1" customWidth="1"/>
    <col min="5" max="5" width="23.85546875" customWidth="1"/>
    <col min="6" max="6" width="15.42578125" customWidth="1"/>
    <col min="7" max="7" width="25.7109375" customWidth="1"/>
    <col min="8" max="8" width="10.28515625" style="5" bestFit="1" customWidth="1"/>
    <col min="10" max="10" width="14.28515625" customWidth="1"/>
    <col min="11" max="11" width="16.5703125" customWidth="1"/>
    <col min="12" max="12" width="20.28515625" hidden="1" customWidth="1"/>
    <col min="13" max="13" width="19.7109375" hidden="1" customWidth="1"/>
    <col min="14" max="14" width="7.140625" bestFit="1" customWidth="1"/>
    <col min="15" max="15" width="39.5703125" bestFit="1" customWidth="1"/>
  </cols>
  <sheetData>
    <row r="1" spans="1:15" x14ac:dyDescent="0.25">
      <c r="A1" s="14" t="s">
        <v>51</v>
      </c>
      <c r="B1" s="14" t="s">
        <v>3</v>
      </c>
      <c r="C1" s="14" t="s">
        <v>6</v>
      </c>
      <c r="D1" s="14" t="s">
        <v>15</v>
      </c>
      <c r="E1" s="14" t="s">
        <v>4</v>
      </c>
      <c r="F1" s="14" t="s">
        <v>5</v>
      </c>
      <c r="G1" s="14" t="s">
        <v>16</v>
      </c>
      <c r="H1" s="15" t="s">
        <v>12</v>
      </c>
      <c r="I1" s="14" t="s">
        <v>7</v>
      </c>
      <c r="J1" s="16" t="s">
        <v>17</v>
      </c>
      <c r="K1" s="16" t="s">
        <v>18</v>
      </c>
      <c r="L1" s="14" t="s">
        <v>19</v>
      </c>
      <c r="M1" s="14" t="s">
        <v>20</v>
      </c>
      <c r="N1" s="14" t="s">
        <v>77</v>
      </c>
      <c r="O1" t="s">
        <v>224</v>
      </c>
    </row>
    <row r="2" spans="1:15" hidden="1" x14ac:dyDescent="0.25">
      <c r="A2" s="14" t="s">
        <v>48</v>
      </c>
      <c r="B2" s="14">
        <v>142712001</v>
      </c>
      <c r="C2" s="14" t="s">
        <v>153</v>
      </c>
      <c r="D2" s="14">
        <v>1</v>
      </c>
      <c r="E2" s="14" t="s">
        <v>59</v>
      </c>
      <c r="F2" s="14" t="s">
        <v>160</v>
      </c>
      <c r="G2" s="14" t="s">
        <v>28</v>
      </c>
      <c r="H2" s="15">
        <v>44842</v>
      </c>
      <c r="I2" s="17">
        <v>0.5</v>
      </c>
      <c r="J2" s="14" t="s">
        <v>83</v>
      </c>
      <c r="K2" s="14" t="s">
        <v>81</v>
      </c>
      <c r="L2" s="18">
        <v>44837</v>
      </c>
      <c r="M2" s="18">
        <v>44843</v>
      </c>
      <c r="N2" s="18"/>
    </row>
    <row r="3" spans="1:15" hidden="1" x14ac:dyDescent="0.25">
      <c r="A3" s="14" t="s">
        <v>136</v>
      </c>
      <c r="B3" s="14">
        <v>142811004</v>
      </c>
      <c r="C3" s="14" t="s">
        <v>135</v>
      </c>
      <c r="D3" s="14">
        <v>1</v>
      </c>
      <c r="E3" s="14" t="s">
        <v>38</v>
      </c>
      <c r="F3" s="14" t="s">
        <v>142</v>
      </c>
      <c r="G3" s="14" t="s">
        <v>8</v>
      </c>
      <c r="H3" s="15">
        <v>44842</v>
      </c>
      <c r="I3" s="17">
        <v>0.625</v>
      </c>
      <c r="J3" s="14" t="s">
        <v>80</v>
      </c>
      <c r="K3" s="14" t="s">
        <v>79</v>
      </c>
      <c r="L3" s="18"/>
      <c r="M3" s="18"/>
      <c r="N3" s="18" t="s">
        <v>259</v>
      </c>
    </row>
    <row r="4" spans="1:15" hidden="1" x14ac:dyDescent="0.25">
      <c r="A4" s="14" t="s">
        <v>14</v>
      </c>
      <c r="B4" s="14">
        <v>141500004</v>
      </c>
      <c r="C4" s="14" t="s">
        <v>209</v>
      </c>
      <c r="D4" s="14">
        <v>1</v>
      </c>
      <c r="E4" s="14" t="s">
        <v>42</v>
      </c>
      <c r="F4" s="14" t="s">
        <v>214</v>
      </c>
      <c r="G4" s="14" t="s">
        <v>2</v>
      </c>
      <c r="H4" s="15">
        <v>44843</v>
      </c>
      <c r="I4" s="17">
        <v>0.5</v>
      </c>
      <c r="J4" s="14" t="s">
        <v>231</v>
      </c>
      <c r="K4" s="14" t="s">
        <v>79</v>
      </c>
      <c r="L4" s="18"/>
      <c r="M4" s="18"/>
      <c r="N4" s="18"/>
    </row>
    <row r="5" spans="1:15" hidden="1" x14ac:dyDescent="0.25">
      <c r="A5" s="14" t="s">
        <v>46</v>
      </c>
      <c r="B5" s="14">
        <v>142706005</v>
      </c>
      <c r="C5" s="14" t="s">
        <v>169</v>
      </c>
      <c r="D5" s="14">
        <v>1</v>
      </c>
      <c r="E5" s="14" t="s">
        <v>34</v>
      </c>
      <c r="F5" s="14" t="s">
        <v>54</v>
      </c>
      <c r="G5" s="14" t="s">
        <v>21</v>
      </c>
      <c r="H5" s="15">
        <v>44843</v>
      </c>
      <c r="I5" s="17">
        <v>0.58333333333333337</v>
      </c>
      <c r="J5" s="14" t="s">
        <v>231</v>
      </c>
      <c r="K5" s="14" t="s">
        <v>79</v>
      </c>
      <c r="L5" s="18">
        <v>44837</v>
      </c>
      <c r="M5" s="18">
        <v>44843</v>
      </c>
      <c r="N5" s="18"/>
    </row>
    <row r="6" spans="1:15" hidden="1" x14ac:dyDescent="0.25">
      <c r="A6" s="14" t="s">
        <v>118</v>
      </c>
      <c r="B6" s="14">
        <v>142810002</v>
      </c>
      <c r="C6" s="14" t="s">
        <v>117</v>
      </c>
      <c r="D6" s="14">
        <v>1</v>
      </c>
      <c r="E6" s="14" t="s">
        <v>116</v>
      </c>
      <c r="F6" s="14" t="s">
        <v>123</v>
      </c>
      <c r="G6" s="14" t="s">
        <v>8</v>
      </c>
      <c r="H6" s="15">
        <v>44843</v>
      </c>
      <c r="I6" s="17">
        <v>0.54166666666666663</v>
      </c>
      <c r="J6" s="14" t="s">
        <v>83</v>
      </c>
      <c r="K6" s="14" t="s">
        <v>81</v>
      </c>
      <c r="L6" s="18">
        <v>44837</v>
      </c>
      <c r="M6" s="18">
        <v>44843</v>
      </c>
      <c r="N6" s="18" t="s">
        <v>259</v>
      </c>
    </row>
    <row r="7" spans="1:15" hidden="1" x14ac:dyDescent="0.25">
      <c r="A7" s="14" t="s">
        <v>145</v>
      </c>
      <c r="B7" s="14">
        <v>142808002</v>
      </c>
      <c r="C7" s="14" t="s">
        <v>144</v>
      </c>
      <c r="D7" s="14">
        <v>1</v>
      </c>
      <c r="E7" s="14" t="s">
        <v>37</v>
      </c>
      <c r="F7" s="14" t="s">
        <v>151</v>
      </c>
      <c r="G7" s="14" t="s">
        <v>8</v>
      </c>
      <c r="H7" s="15">
        <v>44843</v>
      </c>
      <c r="I7" s="17">
        <v>0.625</v>
      </c>
      <c r="J7" s="14" t="s">
        <v>83</v>
      </c>
      <c r="K7" s="14" t="s">
        <v>81</v>
      </c>
      <c r="L7" s="18">
        <v>44837</v>
      </c>
      <c r="M7" s="18">
        <v>44843</v>
      </c>
      <c r="N7" s="18" t="s">
        <v>259</v>
      </c>
    </row>
    <row r="8" spans="1:15" hidden="1" x14ac:dyDescent="0.25">
      <c r="A8" s="14" t="s">
        <v>47</v>
      </c>
      <c r="B8" s="14">
        <v>142710010</v>
      </c>
      <c r="C8" s="14" t="s">
        <v>161</v>
      </c>
      <c r="D8" s="14">
        <v>2</v>
      </c>
      <c r="E8" s="14" t="s">
        <v>11</v>
      </c>
      <c r="F8" s="14" t="s">
        <v>166</v>
      </c>
      <c r="G8" s="14" t="s">
        <v>21</v>
      </c>
      <c r="H8" s="15">
        <v>44849</v>
      </c>
      <c r="I8" s="17">
        <v>0.60416666666666663</v>
      </c>
      <c r="J8" s="14" t="s">
        <v>229</v>
      </c>
      <c r="K8" s="14" t="s">
        <v>230</v>
      </c>
      <c r="L8" s="18">
        <v>44844</v>
      </c>
      <c r="M8" s="18">
        <v>44850</v>
      </c>
      <c r="N8" s="18"/>
    </row>
    <row r="9" spans="1:15" hidden="1" x14ac:dyDescent="0.25">
      <c r="A9" s="14" t="s">
        <v>44</v>
      </c>
      <c r="B9" s="14">
        <v>142703006</v>
      </c>
      <c r="C9" s="14" t="s">
        <v>178</v>
      </c>
      <c r="D9" s="14">
        <v>2</v>
      </c>
      <c r="E9" s="14" t="s">
        <v>24</v>
      </c>
      <c r="F9" s="14" t="s">
        <v>31</v>
      </c>
      <c r="G9" s="14" t="s">
        <v>21</v>
      </c>
      <c r="H9" s="15">
        <v>44849</v>
      </c>
      <c r="I9" s="17">
        <v>0.6875</v>
      </c>
      <c r="J9" s="14" t="s">
        <v>229</v>
      </c>
      <c r="K9" s="14" t="s">
        <v>230</v>
      </c>
      <c r="L9" s="18">
        <v>44844</v>
      </c>
      <c r="M9" s="18">
        <v>44850</v>
      </c>
      <c r="N9" s="18"/>
    </row>
    <row r="10" spans="1:15" hidden="1" x14ac:dyDescent="0.25">
      <c r="A10" s="14" t="s">
        <v>126</v>
      </c>
      <c r="B10" s="14">
        <v>142809006</v>
      </c>
      <c r="C10" s="14" t="s">
        <v>125</v>
      </c>
      <c r="D10" s="14">
        <v>2</v>
      </c>
      <c r="E10" s="14" t="s">
        <v>39</v>
      </c>
      <c r="F10" s="14" t="s">
        <v>133</v>
      </c>
      <c r="G10" s="14" t="s">
        <v>8</v>
      </c>
      <c r="H10" s="15">
        <v>44849</v>
      </c>
      <c r="I10" s="17">
        <v>0.54166666666666663</v>
      </c>
      <c r="J10" s="14" t="s">
        <v>82</v>
      </c>
      <c r="K10" s="14" t="s">
        <v>79</v>
      </c>
      <c r="L10" s="18">
        <v>44837</v>
      </c>
      <c r="M10" s="18">
        <v>44843</v>
      </c>
      <c r="N10" s="18" t="s">
        <v>259</v>
      </c>
    </row>
    <row r="11" spans="1:15" hidden="1" x14ac:dyDescent="0.25">
      <c r="A11" s="14" t="s">
        <v>45</v>
      </c>
      <c r="B11" s="14">
        <v>142702010</v>
      </c>
      <c r="C11" s="14" t="s">
        <v>173</v>
      </c>
      <c r="D11" s="14">
        <v>2</v>
      </c>
      <c r="E11" s="14" t="s">
        <v>29</v>
      </c>
      <c r="F11" s="14" t="s">
        <v>23</v>
      </c>
      <c r="G11" s="14" t="s">
        <v>21</v>
      </c>
      <c r="H11" s="15">
        <v>44850</v>
      </c>
      <c r="I11" s="17">
        <v>0.625</v>
      </c>
      <c r="J11" s="14" t="s">
        <v>229</v>
      </c>
      <c r="K11" s="24" t="s">
        <v>230</v>
      </c>
      <c r="N11" s="14"/>
    </row>
    <row r="12" spans="1:15" hidden="1" x14ac:dyDescent="0.25">
      <c r="A12" s="19" t="s">
        <v>225</v>
      </c>
      <c r="B12" s="19">
        <v>142907019</v>
      </c>
      <c r="C12" s="19" t="s">
        <v>85</v>
      </c>
      <c r="D12" s="19">
        <v>4</v>
      </c>
      <c r="E12" s="19" t="s">
        <v>89</v>
      </c>
      <c r="F12" s="19" t="s">
        <v>100</v>
      </c>
      <c r="G12" s="19" t="s">
        <v>36</v>
      </c>
      <c r="H12" s="20">
        <v>44850</v>
      </c>
      <c r="I12" s="21">
        <v>0.41666666666666669</v>
      </c>
      <c r="J12" s="14" t="s">
        <v>241</v>
      </c>
      <c r="K12" s="14" t="s">
        <v>264</v>
      </c>
      <c r="L12" s="22">
        <v>44844</v>
      </c>
      <c r="M12" s="22">
        <v>44864</v>
      </c>
      <c r="N12" s="22" t="s">
        <v>76</v>
      </c>
    </row>
    <row r="13" spans="1:15" hidden="1" x14ac:dyDescent="0.25">
      <c r="A13" s="19" t="s">
        <v>225</v>
      </c>
      <c r="B13" s="19">
        <v>142907020</v>
      </c>
      <c r="C13" s="19" t="s">
        <v>85</v>
      </c>
      <c r="D13" s="19">
        <v>4</v>
      </c>
      <c r="E13" s="19" t="s">
        <v>99</v>
      </c>
      <c r="F13" s="19" t="s">
        <v>86</v>
      </c>
      <c r="G13" s="19" t="s">
        <v>36</v>
      </c>
      <c r="H13" s="20">
        <v>44850</v>
      </c>
      <c r="I13" s="21">
        <v>0.41666666666666669</v>
      </c>
      <c r="J13" s="14" t="s">
        <v>241</v>
      </c>
      <c r="K13" s="14" t="s">
        <v>264</v>
      </c>
      <c r="L13" s="22">
        <v>44844</v>
      </c>
      <c r="M13" s="22">
        <v>44864</v>
      </c>
      <c r="N13" s="22" t="s">
        <v>76</v>
      </c>
    </row>
    <row r="14" spans="1:15" hidden="1" x14ac:dyDescent="0.25">
      <c r="A14" s="19" t="s">
        <v>225</v>
      </c>
      <c r="B14" s="19">
        <v>142907021</v>
      </c>
      <c r="C14" s="19" t="s">
        <v>85</v>
      </c>
      <c r="D14" s="19">
        <v>4</v>
      </c>
      <c r="E14" s="19" t="s">
        <v>89</v>
      </c>
      <c r="F14" s="19" t="s">
        <v>86</v>
      </c>
      <c r="G14" s="19" t="s">
        <v>36</v>
      </c>
      <c r="H14" s="20">
        <v>44850</v>
      </c>
      <c r="I14" s="21">
        <v>0.45833333333333331</v>
      </c>
      <c r="J14" s="14" t="s">
        <v>241</v>
      </c>
      <c r="K14" s="14" t="s">
        <v>264</v>
      </c>
      <c r="L14" s="22">
        <v>44844</v>
      </c>
      <c r="M14" s="22">
        <v>44864</v>
      </c>
      <c r="N14" s="22" t="s">
        <v>76</v>
      </c>
    </row>
    <row r="15" spans="1:15" hidden="1" x14ac:dyDescent="0.25">
      <c r="A15" s="19" t="s">
        <v>225</v>
      </c>
      <c r="B15" s="19">
        <v>142907022</v>
      </c>
      <c r="C15" s="19" t="s">
        <v>85</v>
      </c>
      <c r="D15" s="19">
        <v>4</v>
      </c>
      <c r="E15" s="19" t="s">
        <v>100</v>
      </c>
      <c r="F15" s="19" t="s">
        <v>99</v>
      </c>
      <c r="G15" s="19" t="s">
        <v>36</v>
      </c>
      <c r="H15" s="20">
        <v>44850</v>
      </c>
      <c r="I15" s="21">
        <v>0.45833333333333331</v>
      </c>
      <c r="J15" s="14" t="s">
        <v>241</v>
      </c>
      <c r="K15" s="14" t="s">
        <v>264</v>
      </c>
      <c r="L15" s="22">
        <v>44844</v>
      </c>
      <c r="M15" s="22">
        <v>44864</v>
      </c>
      <c r="N15" s="22" t="s">
        <v>76</v>
      </c>
      <c r="O15" s="3"/>
    </row>
    <row r="16" spans="1:15" hidden="1" x14ac:dyDescent="0.25">
      <c r="A16" s="19" t="s">
        <v>225</v>
      </c>
      <c r="B16" s="19">
        <v>142907023</v>
      </c>
      <c r="C16" s="19" t="s">
        <v>85</v>
      </c>
      <c r="D16" s="19">
        <v>4</v>
      </c>
      <c r="E16" s="19" t="s">
        <v>86</v>
      </c>
      <c r="F16" s="19" t="s">
        <v>100</v>
      </c>
      <c r="G16" s="19" t="s">
        <v>36</v>
      </c>
      <c r="H16" s="20">
        <v>44850</v>
      </c>
      <c r="I16" s="21">
        <v>0.5</v>
      </c>
      <c r="J16" s="14" t="s">
        <v>241</v>
      </c>
      <c r="K16" s="14" t="s">
        <v>264</v>
      </c>
      <c r="L16" s="22">
        <v>44844</v>
      </c>
      <c r="M16" s="22">
        <v>44864</v>
      </c>
      <c r="N16" s="22" t="s">
        <v>76</v>
      </c>
      <c r="O16" s="3"/>
    </row>
    <row r="17" spans="1:15" hidden="1" x14ac:dyDescent="0.25">
      <c r="A17" s="19" t="s">
        <v>225</v>
      </c>
      <c r="B17" s="19">
        <v>142907024</v>
      </c>
      <c r="C17" s="19" t="s">
        <v>85</v>
      </c>
      <c r="D17" s="19">
        <v>4</v>
      </c>
      <c r="E17" s="19" t="s">
        <v>99</v>
      </c>
      <c r="F17" s="19" t="s">
        <v>89</v>
      </c>
      <c r="G17" s="19" t="s">
        <v>36</v>
      </c>
      <c r="H17" s="20">
        <v>44850</v>
      </c>
      <c r="I17" s="21">
        <v>0.5</v>
      </c>
      <c r="J17" s="14" t="s">
        <v>241</v>
      </c>
      <c r="K17" s="14" t="s">
        <v>264</v>
      </c>
      <c r="L17" s="22">
        <v>44844</v>
      </c>
      <c r="M17" s="22">
        <v>44864</v>
      </c>
      <c r="N17" s="22" t="s">
        <v>76</v>
      </c>
      <c r="O17" s="3"/>
    </row>
    <row r="18" spans="1:15" hidden="1" x14ac:dyDescent="0.25">
      <c r="A18" s="19" t="s">
        <v>225</v>
      </c>
      <c r="B18" s="19">
        <v>142907025</v>
      </c>
      <c r="C18" s="19" t="s">
        <v>85</v>
      </c>
      <c r="D18" s="19">
        <v>5</v>
      </c>
      <c r="E18" s="19" t="s">
        <v>90</v>
      </c>
      <c r="F18" s="19" t="s">
        <v>91</v>
      </c>
      <c r="G18" s="19" t="s">
        <v>36</v>
      </c>
      <c r="H18" s="20">
        <v>44850</v>
      </c>
      <c r="I18" s="21">
        <v>0.54166666666666663</v>
      </c>
      <c r="J18" s="14" t="s">
        <v>242</v>
      </c>
      <c r="K18" s="14" t="s">
        <v>243</v>
      </c>
      <c r="L18" s="22">
        <v>44844</v>
      </c>
      <c r="M18" s="22">
        <v>44864</v>
      </c>
      <c r="N18" s="22" t="s">
        <v>76</v>
      </c>
      <c r="O18" s="3"/>
    </row>
    <row r="19" spans="1:15" hidden="1" x14ac:dyDescent="0.25">
      <c r="A19" s="19" t="s">
        <v>225</v>
      </c>
      <c r="B19" s="19">
        <v>142907026</v>
      </c>
      <c r="C19" s="19" t="s">
        <v>85</v>
      </c>
      <c r="D19" s="19">
        <v>5</v>
      </c>
      <c r="E19" s="19" t="s">
        <v>98</v>
      </c>
      <c r="F19" s="19" t="s">
        <v>94</v>
      </c>
      <c r="G19" s="19" t="s">
        <v>36</v>
      </c>
      <c r="H19" s="20">
        <v>44850</v>
      </c>
      <c r="I19" s="21">
        <v>0.54166666666666663</v>
      </c>
      <c r="J19" s="14" t="s">
        <v>242</v>
      </c>
      <c r="K19" s="14" t="s">
        <v>243</v>
      </c>
      <c r="L19" s="22">
        <v>44844</v>
      </c>
      <c r="M19" s="22">
        <v>44864</v>
      </c>
      <c r="N19" s="22" t="s">
        <v>76</v>
      </c>
      <c r="O19" s="3"/>
    </row>
    <row r="20" spans="1:15" hidden="1" x14ac:dyDescent="0.25">
      <c r="A20" s="19" t="s">
        <v>225</v>
      </c>
      <c r="B20" s="19">
        <v>142907027</v>
      </c>
      <c r="C20" s="19" t="s">
        <v>85</v>
      </c>
      <c r="D20" s="19">
        <v>5</v>
      </c>
      <c r="E20" s="19" t="s">
        <v>90</v>
      </c>
      <c r="F20" s="19" t="s">
        <v>94</v>
      </c>
      <c r="G20" s="19" t="s">
        <v>36</v>
      </c>
      <c r="H20" s="20">
        <v>44850</v>
      </c>
      <c r="I20" s="21">
        <v>0.58333333333333337</v>
      </c>
      <c r="J20" s="14" t="s">
        <v>242</v>
      </c>
      <c r="K20" s="14" t="s">
        <v>243</v>
      </c>
      <c r="L20" s="22">
        <v>44844</v>
      </c>
      <c r="M20" s="22">
        <v>44864</v>
      </c>
      <c r="N20" s="22" t="s">
        <v>76</v>
      </c>
      <c r="O20" s="3"/>
    </row>
    <row r="21" spans="1:15" hidden="1" x14ac:dyDescent="0.25">
      <c r="A21" s="19" t="s">
        <v>225</v>
      </c>
      <c r="B21" s="19">
        <v>142907028</v>
      </c>
      <c r="C21" s="19" t="s">
        <v>85</v>
      </c>
      <c r="D21" s="19">
        <v>5</v>
      </c>
      <c r="E21" s="19" t="s">
        <v>91</v>
      </c>
      <c r="F21" s="19" t="s">
        <v>98</v>
      </c>
      <c r="G21" s="19" t="s">
        <v>36</v>
      </c>
      <c r="H21" s="20">
        <v>44850</v>
      </c>
      <c r="I21" s="21">
        <v>0.58333333333333337</v>
      </c>
      <c r="J21" s="14" t="s">
        <v>242</v>
      </c>
      <c r="K21" s="14" t="s">
        <v>243</v>
      </c>
      <c r="L21" s="22">
        <v>44844</v>
      </c>
      <c r="M21" s="22">
        <v>44864</v>
      </c>
      <c r="N21" s="22" t="s">
        <v>76</v>
      </c>
      <c r="O21" s="3"/>
    </row>
    <row r="22" spans="1:15" hidden="1" x14ac:dyDescent="0.25">
      <c r="A22" s="19" t="s">
        <v>225</v>
      </c>
      <c r="B22" s="19">
        <v>142907029</v>
      </c>
      <c r="C22" s="19" t="s">
        <v>85</v>
      </c>
      <c r="D22" s="19">
        <v>5</v>
      </c>
      <c r="E22" s="19" t="s">
        <v>94</v>
      </c>
      <c r="F22" s="19" t="s">
        <v>91</v>
      </c>
      <c r="G22" s="19" t="s">
        <v>36</v>
      </c>
      <c r="H22" s="20">
        <v>44850</v>
      </c>
      <c r="I22" s="21">
        <v>0.625</v>
      </c>
      <c r="J22" s="14" t="s">
        <v>242</v>
      </c>
      <c r="K22" s="14" t="s">
        <v>243</v>
      </c>
      <c r="L22" s="22">
        <v>44844</v>
      </c>
      <c r="M22" s="22">
        <v>44864</v>
      </c>
      <c r="N22" s="22" t="s">
        <v>76</v>
      </c>
      <c r="O22" s="3"/>
    </row>
    <row r="23" spans="1:15" hidden="1" x14ac:dyDescent="0.25">
      <c r="A23" s="19" t="s">
        <v>225</v>
      </c>
      <c r="B23" s="19">
        <v>142907030</v>
      </c>
      <c r="C23" s="19" t="s">
        <v>85</v>
      </c>
      <c r="D23" s="19">
        <v>5</v>
      </c>
      <c r="E23" s="19" t="s">
        <v>98</v>
      </c>
      <c r="F23" s="19" t="s">
        <v>90</v>
      </c>
      <c r="G23" s="19" t="s">
        <v>36</v>
      </c>
      <c r="H23" s="20">
        <v>44850</v>
      </c>
      <c r="I23" s="21">
        <v>0.625</v>
      </c>
      <c r="J23" s="14" t="s">
        <v>242</v>
      </c>
      <c r="K23" s="14" t="s">
        <v>243</v>
      </c>
      <c r="L23" s="22">
        <v>44844</v>
      </c>
      <c r="M23" s="22">
        <v>44864</v>
      </c>
      <c r="N23" s="22" t="s">
        <v>76</v>
      </c>
      <c r="O23" s="3"/>
    </row>
    <row r="24" spans="1:15" hidden="1" x14ac:dyDescent="0.25">
      <c r="A24" s="14" t="s">
        <v>118</v>
      </c>
      <c r="B24" s="14">
        <v>142810013</v>
      </c>
      <c r="C24" s="14" t="s">
        <v>117</v>
      </c>
      <c r="D24" s="14">
        <v>3</v>
      </c>
      <c r="E24" s="14" t="s">
        <v>116</v>
      </c>
      <c r="F24" s="14" t="s">
        <v>41</v>
      </c>
      <c r="G24" s="14" t="s">
        <v>8</v>
      </c>
      <c r="H24" s="15">
        <v>44854</v>
      </c>
      <c r="I24" s="17">
        <v>0.75</v>
      </c>
      <c r="J24" s="14" t="s">
        <v>232</v>
      </c>
      <c r="K24" s="14" t="s">
        <v>233</v>
      </c>
      <c r="L24" s="14"/>
      <c r="M24" s="14"/>
      <c r="N24" s="14" t="s">
        <v>259</v>
      </c>
      <c r="O24" s="3"/>
    </row>
    <row r="25" spans="1:15" hidden="1" x14ac:dyDescent="0.25">
      <c r="A25" s="14" t="s">
        <v>43</v>
      </c>
      <c r="B25" s="14">
        <v>142700014</v>
      </c>
      <c r="C25" s="14" t="s">
        <v>183</v>
      </c>
      <c r="D25" s="14">
        <v>3</v>
      </c>
      <c r="E25" s="14" t="s">
        <v>52</v>
      </c>
      <c r="F25" s="14" t="s">
        <v>186</v>
      </c>
      <c r="G25" s="14" t="s">
        <v>28</v>
      </c>
      <c r="H25" s="15">
        <v>44855</v>
      </c>
      <c r="I25" s="17">
        <v>0.77083333333333337</v>
      </c>
      <c r="J25" s="14" t="s">
        <v>229</v>
      </c>
      <c r="K25" s="26" t="s">
        <v>257</v>
      </c>
      <c r="L25" s="14"/>
      <c r="M25" s="14"/>
      <c r="N25" s="14"/>
      <c r="O25" s="3"/>
    </row>
    <row r="26" spans="1:15" hidden="1" x14ac:dyDescent="0.25">
      <c r="A26" s="14" t="s">
        <v>46</v>
      </c>
      <c r="B26" s="14">
        <v>142706015</v>
      </c>
      <c r="C26" s="14" t="s">
        <v>169</v>
      </c>
      <c r="D26" s="14">
        <v>3</v>
      </c>
      <c r="E26" s="14" t="s">
        <v>34</v>
      </c>
      <c r="F26" s="14" t="s">
        <v>172</v>
      </c>
      <c r="G26" s="14" t="s">
        <v>28</v>
      </c>
      <c r="H26" s="15">
        <v>44856</v>
      </c>
      <c r="I26" s="17">
        <v>0.5</v>
      </c>
      <c r="J26" s="14" t="s">
        <v>265</v>
      </c>
      <c r="K26" s="14" t="s">
        <v>235</v>
      </c>
      <c r="L26" s="14"/>
      <c r="M26" s="14"/>
      <c r="N26" s="14"/>
      <c r="O26" s="3"/>
    </row>
    <row r="27" spans="1:15" hidden="1" x14ac:dyDescent="0.25">
      <c r="A27" s="14" t="s">
        <v>48</v>
      </c>
      <c r="B27" s="14">
        <v>142712012</v>
      </c>
      <c r="C27" s="14" t="s">
        <v>153</v>
      </c>
      <c r="D27" s="14">
        <v>3</v>
      </c>
      <c r="E27" s="14" t="s">
        <v>59</v>
      </c>
      <c r="F27" s="14" t="s">
        <v>158</v>
      </c>
      <c r="G27" s="14" t="s">
        <v>28</v>
      </c>
      <c r="H27" s="15">
        <v>44856</v>
      </c>
      <c r="I27" s="17">
        <v>0.58333333333333337</v>
      </c>
      <c r="J27" s="14" t="s">
        <v>231</v>
      </c>
      <c r="K27" s="14" t="s">
        <v>235</v>
      </c>
      <c r="L27" s="18">
        <v>44851</v>
      </c>
      <c r="M27" s="18">
        <v>44857</v>
      </c>
      <c r="N27" s="18"/>
    </row>
    <row r="28" spans="1:15" hidden="1" x14ac:dyDescent="0.25">
      <c r="A28" s="14" t="s">
        <v>44</v>
      </c>
      <c r="B28" s="14">
        <v>142703011</v>
      </c>
      <c r="C28" s="14" t="s">
        <v>178</v>
      </c>
      <c r="D28" s="14">
        <v>3</v>
      </c>
      <c r="E28" s="14" t="s">
        <v>24</v>
      </c>
      <c r="F28" s="14" t="s">
        <v>180</v>
      </c>
      <c r="G28" s="14" t="s">
        <v>21</v>
      </c>
      <c r="H28" s="15">
        <v>44856</v>
      </c>
      <c r="I28" s="17">
        <v>0.66666666666666663</v>
      </c>
      <c r="J28" s="14" t="s">
        <v>229</v>
      </c>
      <c r="K28" s="14" t="s">
        <v>230</v>
      </c>
      <c r="L28" s="14"/>
      <c r="M28" s="14"/>
      <c r="N28" s="14"/>
    </row>
    <row r="29" spans="1:15" hidden="1" x14ac:dyDescent="0.25">
      <c r="A29" s="19" t="s">
        <v>191</v>
      </c>
      <c r="B29" s="19">
        <v>141602007</v>
      </c>
      <c r="C29" s="19" t="s">
        <v>190</v>
      </c>
      <c r="D29" s="19">
        <v>2</v>
      </c>
      <c r="E29" s="19" t="s">
        <v>192</v>
      </c>
      <c r="F29" s="19" t="s">
        <v>188</v>
      </c>
      <c r="G29" s="19" t="s">
        <v>36</v>
      </c>
      <c r="H29" s="20">
        <v>44856</v>
      </c>
      <c r="I29" s="21">
        <v>0.54166666666666663</v>
      </c>
      <c r="J29" s="14" t="s">
        <v>235</v>
      </c>
      <c r="K29" s="14" t="s">
        <v>236</v>
      </c>
      <c r="L29" s="18">
        <v>44851</v>
      </c>
      <c r="M29" s="18">
        <v>44857</v>
      </c>
      <c r="N29" s="22" t="s">
        <v>76</v>
      </c>
    </row>
    <row r="30" spans="1:15" hidden="1" x14ac:dyDescent="0.25">
      <c r="A30" s="19" t="s">
        <v>191</v>
      </c>
      <c r="B30" s="19">
        <v>141602008</v>
      </c>
      <c r="C30" s="19" t="s">
        <v>190</v>
      </c>
      <c r="D30" s="19">
        <v>2</v>
      </c>
      <c r="E30" s="19" t="s">
        <v>196</v>
      </c>
      <c r="F30" s="19" t="s">
        <v>195</v>
      </c>
      <c r="G30" s="19" t="s">
        <v>36</v>
      </c>
      <c r="H30" s="20">
        <v>44856</v>
      </c>
      <c r="I30" s="21">
        <v>0.54166666666666663</v>
      </c>
      <c r="J30" s="14" t="s">
        <v>235</v>
      </c>
      <c r="K30" s="14" t="s">
        <v>236</v>
      </c>
      <c r="L30" s="18">
        <v>44851</v>
      </c>
      <c r="M30" s="18">
        <v>44857</v>
      </c>
      <c r="N30" s="22" t="s">
        <v>76</v>
      </c>
    </row>
    <row r="31" spans="1:15" hidden="1" x14ac:dyDescent="0.25">
      <c r="A31" s="19" t="s">
        <v>191</v>
      </c>
      <c r="B31" s="19">
        <v>141602009</v>
      </c>
      <c r="C31" s="19" t="s">
        <v>190</v>
      </c>
      <c r="D31" s="19">
        <v>2</v>
      </c>
      <c r="E31" s="19" t="s">
        <v>192</v>
      </c>
      <c r="F31" s="19" t="s">
        <v>195</v>
      </c>
      <c r="G31" s="19" t="s">
        <v>36</v>
      </c>
      <c r="H31" s="20">
        <v>44856</v>
      </c>
      <c r="I31" s="21">
        <v>0.58333333333333337</v>
      </c>
      <c r="J31" s="14" t="s">
        <v>235</v>
      </c>
      <c r="K31" s="14" t="s">
        <v>236</v>
      </c>
      <c r="L31" s="18">
        <v>44851</v>
      </c>
      <c r="M31" s="18">
        <v>44857</v>
      </c>
      <c r="N31" s="22" t="s">
        <v>76</v>
      </c>
    </row>
    <row r="32" spans="1:15" hidden="1" x14ac:dyDescent="0.25">
      <c r="A32" s="19" t="s">
        <v>191</v>
      </c>
      <c r="B32" s="19">
        <v>141602010</v>
      </c>
      <c r="C32" s="19" t="s">
        <v>190</v>
      </c>
      <c r="D32" s="19">
        <v>2</v>
      </c>
      <c r="E32" s="19" t="s">
        <v>188</v>
      </c>
      <c r="F32" s="19" t="s">
        <v>196</v>
      </c>
      <c r="G32" s="19" t="s">
        <v>36</v>
      </c>
      <c r="H32" s="20">
        <v>44856</v>
      </c>
      <c r="I32" s="21">
        <v>0.58333333333333337</v>
      </c>
      <c r="J32" s="14" t="s">
        <v>235</v>
      </c>
      <c r="K32" s="14" t="s">
        <v>236</v>
      </c>
      <c r="L32" s="22">
        <v>44844</v>
      </c>
      <c r="M32" s="22">
        <v>44857</v>
      </c>
      <c r="N32" s="22" t="s">
        <v>76</v>
      </c>
      <c r="O32" s="3"/>
    </row>
    <row r="33" spans="1:15" hidden="1" x14ac:dyDescent="0.25">
      <c r="A33" s="19" t="s">
        <v>191</v>
      </c>
      <c r="B33" s="19">
        <v>141602011</v>
      </c>
      <c r="C33" s="19" t="s">
        <v>190</v>
      </c>
      <c r="D33" s="19">
        <v>2</v>
      </c>
      <c r="E33" s="19" t="s">
        <v>195</v>
      </c>
      <c r="F33" s="19" t="s">
        <v>188</v>
      </c>
      <c r="G33" s="19" t="s">
        <v>36</v>
      </c>
      <c r="H33" s="20">
        <v>44856</v>
      </c>
      <c r="I33" s="21">
        <v>0.625</v>
      </c>
      <c r="J33" s="14" t="s">
        <v>235</v>
      </c>
      <c r="K33" s="14" t="s">
        <v>236</v>
      </c>
      <c r="L33" s="22">
        <v>44844</v>
      </c>
      <c r="M33" s="22">
        <v>44857</v>
      </c>
      <c r="N33" s="22" t="s">
        <v>76</v>
      </c>
      <c r="O33" s="3"/>
    </row>
    <row r="34" spans="1:15" hidden="1" x14ac:dyDescent="0.25">
      <c r="A34" s="19" t="s">
        <v>191</v>
      </c>
      <c r="B34" s="19">
        <v>141602012</v>
      </c>
      <c r="C34" s="19" t="s">
        <v>190</v>
      </c>
      <c r="D34" s="19">
        <v>2</v>
      </c>
      <c r="E34" s="19" t="s">
        <v>196</v>
      </c>
      <c r="F34" s="19" t="s">
        <v>192</v>
      </c>
      <c r="G34" s="19" t="s">
        <v>36</v>
      </c>
      <c r="H34" s="20">
        <v>44856</v>
      </c>
      <c r="I34" s="21">
        <v>0.625</v>
      </c>
      <c r="J34" s="14" t="s">
        <v>235</v>
      </c>
      <c r="K34" s="14" t="s">
        <v>236</v>
      </c>
      <c r="L34" s="22">
        <v>44844</v>
      </c>
      <c r="M34" s="22">
        <v>44857</v>
      </c>
      <c r="N34" s="22" t="s">
        <v>76</v>
      </c>
      <c r="O34" s="3"/>
    </row>
    <row r="35" spans="1:15" hidden="1" x14ac:dyDescent="0.25">
      <c r="A35" s="14" t="s">
        <v>145</v>
      </c>
      <c r="B35" s="14">
        <v>142808009</v>
      </c>
      <c r="C35" s="14" t="s">
        <v>144</v>
      </c>
      <c r="D35" s="14">
        <v>3</v>
      </c>
      <c r="E35" s="14" t="s">
        <v>37</v>
      </c>
      <c r="F35" s="14" t="s">
        <v>149</v>
      </c>
      <c r="G35" s="14" t="s">
        <v>8</v>
      </c>
      <c r="H35" s="15">
        <v>44857</v>
      </c>
      <c r="I35" s="17">
        <v>0.39583333333333331</v>
      </c>
      <c r="J35" s="25" t="s">
        <v>235</v>
      </c>
      <c r="K35" s="25" t="s">
        <v>236</v>
      </c>
      <c r="L35" s="22">
        <v>44844</v>
      </c>
      <c r="M35" s="22">
        <v>44857</v>
      </c>
      <c r="N35" s="14" t="s">
        <v>259</v>
      </c>
      <c r="O35" s="3"/>
    </row>
    <row r="36" spans="1:15" hidden="1" x14ac:dyDescent="0.25">
      <c r="A36" s="14" t="s">
        <v>126</v>
      </c>
      <c r="B36" s="14">
        <v>142809011</v>
      </c>
      <c r="C36" s="14" t="s">
        <v>125</v>
      </c>
      <c r="D36" s="14">
        <v>3</v>
      </c>
      <c r="E36" s="14" t="s">
        <v>39</v>
      </c>
      <c r="F36" s="14" t="s">
        <v>132</v>
      </c>
      <c r="G36" s="14" t="s">
        <v>8</v>
      </c>
      <c r="H36" s="15">
        <v>44857</v>
      </c>
      <c r="I36" s="17">
        <v>0.45833333333333331</v>
      </c>
      <c r="J36" s="25" t="s">
        <v>235</v>
      </c>
      <c r="K36" s="25" t="s">
        <v>236</v>
      </c>
      <c r="L36" s="22">
        <v>44844</v>
      </c>
      <c r="M36" s="22">
        <v>44857</v>
      </c>
      <c r="N36" s="14" t="s">
        <v>259</v>
      </c>
      <c r="O36" s="3"/>
    </row>
    <row r="37" spans="1:15" hidden="1" x14ac:dyDescent="0.25">
      <c r="A37" s="19" t="s">
        <v>73</v>
      </c>
      <c r="B37" s="19">
        <v>141601007</v>
      </c>
      <c r="C37" s="19" t="s">
        <v>200</v>
      </c>
      <c r="D37" s="19">
        <v>2</v>
      </c>
      <c r="E37" s="19" t="s">
        <v>201</v>
      </c>
      <c r="F37" s="19" t="s">
        <v>199</v>
      </c>
      <c r="G37" s="19" t="s">
        <v>36</v>
      </c>
      <c r="H37" s="20">
        <v>44857</v>
      </c>
      <c r="I37" s="21">
        <v>0.54166666666666663</v>
      </c>
      <c r="J37" s="25" t="s">
        <v>241</v>
      </c>
      <c r="K37" s="25" t="s">
        <v>264</v>
      </c>
      <c r="L37" s="22">
        <v>44844</v>
      </c>
      <c r="M37" s="22">
        <v>44857</v>
      </c>
      <c r="N37" s="22" t="s">
        <v>76</v>
      </c>
      <c r="O37" s="3"/>
    </row>
    <row r="38" spans="1:15" hidden="1" x14ac:dyDescent="0.25">
      <c r="A38" s="19" t="s">
        <v>73</v>
      </c>
      <c r="B38" s="19">
        <v>141601008</v>
      </c>
      <c r="C38" s="19" t="s">
        <v>200</v>
      </c>
      <c r="D38" s="19">
        <v>2</v>
      </c>
      <c r="E38" s="19" t="s">
        <v>198</v>
      </c>
      <c r="F38" s="19" t="s">
        <v>207</v>
      </c>
      <c r="G38" s="19" t="s">
        <v>36</v>
      </c>
      <c r="H38" s="20">
        <v>44857</v>
      </c>
      <c r="I38" s="21">
        <v>0.54166666666666663</v>
      </c>
      <c r="J38" s="25" t="s">
        <v>241</v>
      </c>
      <c r="K38" s="25" t="s">
        <v>264</v>
      </c>
      <c r="L38" s="18">
        <v>44851</v>
      </c>
      <c r="M38" s="18">
        <v>44857</v>
      </c>
      <c r="N38" s="22" t="s">
        <v>76</v>
      </c>
    </row>
    <row r="39" spans="1:15" hidden="1" x14ac:dyDescent="0.25">
      <c r="A39" s="19" t="s">
        <v>73</v>
      </c>
      <c r="B39" s="19">
        <v>141601009</v>
      </c>
      <c r="C39" s="19" t="s">
        <v>200</v>
      </c>
      <c r="D39" s="19">
        <v>2</v>
      </c>
      <c r="E39" s="19" t="s">
        <v>201</v>
      </c>
      <c r="F39" s="19" t="s">
        <v>207</v>
      </c>
      <c r="G39" s="19" t="s">
        <v>36</v>
      </c>
      <c r="H39" s="20">
        <v>44857</v>
      </c>
      <c r="I39" s="21">
        <v>0.58333333333333337</v>
      </c>
      <c r="J39" s="25" t="s">
        <v>241</v>
      </c>
      <c r="K39" s="25" t="s">
        <v>264</v>
      </c>
      <c r="L39" s="18">
        <v>44851</v>
      </c>
      <c r="M39" s="18">
        <v>44857</v>
      </c>
      <c r="N39" s="22" t="s">
        <v>76</v>
      </c>
    </row>
    <row r="40" spans="1:15" hidden="1" x14ac:dyDescent="0.25">
      <c r="A40" s="19" t="s">
        <v>73</v>
      </c>
      <c r="B40" s="19">
        <v>141601010</v>
      </c>
      <c r="C40" s="19" t="s">
        <v>200</v>
      </c>
      <c r="D40" s="19">
        <v>2</v>
      </c>
      <c r="E40" s="19" t="s">
        <v>199</v>
      </c>
      <c r="F40" s="19" t="s">
        <v>198</v>
      </c>
      <c r="G40" s="19" t="s">
        <v>36</v>
      </c>
      <c r="H40" s="20">
        <v>44857</v>
      </c>
      <c r="I40" s="21">
        <v>0.58333333333333337</v>
      </c>
      <c r="J40" s="25" t="s">
        <v>241</v>
      </c>
      <c r="K40" s="25" t="s">
        <v>264</v>
      </c>
      <c r="L40" s="22">
        <v>44844</v>
      </c>
      <c r="M40" s="22">
        <v>44864</v>
      </c>
      <c r="N40" s="22" t="s">
        <v>76</v>
      </c>
      <c r="O40" s="3"/>
    </row>
    <row r="41" spans="1:15" hidden="1" x14ac:dyDescent="0.25">
      <c r="A41" s="19" t="s">
        <v>73</v>
      </c>
      <c r="B41" s="19">
        <v>141601011</v>
      </c>
      <c r="C41" s="19" t="s">
        <v>200</v>
      </c>
      <c r="D41" s="19">
        <v>2</v>
      </c>
      <c r="E41" s="19" t="s">
        <v>207</v>
      </c>
      <c r="F41" s="19" t="s">
        <v>199</v>
      </c>
      <c r="G41" s="19" t="s">
        <v>36</v>
      </c>
      <c r="H41" s="20">
        <v>44857</v>
      </c>
      <c r="I41" s="21">
        <v>0.625</v>
      </c>
      <c r="J41" s="25" t="s">
        <v>241</v>
      </c>
      <c r="K41" s="25" t="s">
        <v>264</v>
      </c>
      <c r="L41" s="22">
        <v>44844</v>
      </c>
      <c r="M41" s="22">
        <v>44864</v>
      </c>
      <c r="N41" s="22" t="s">
        <v>76</v>
      </c>
      <c r="O41" s="3"/>
    </row>
    <row r="42" spans="1:15" hidden="1" x14ac:dyDescent="0.25">
      <c r="A42" s="19" t="s">
        <v>73</v>
      </c>
      <c r="B42" s="19">
        <v>141601012</v>
      </c>
      <c r="C42" s="19" t="s">
        <v>200</v>
      </c>
      <c r="D42" s="19">
        <v>2</v>
      </c>
      <c r="E42" s="19" t="s">
        <v>198</v>
      </c>
      <c r="F42" s="19" t="s">
        <v>201</v>
      </c>
      <c r="G42" s="19" t="s">
        <v>36</v>
      </c>
      <c r="H42" s="20">
        <v>44857</v>
      </c>
      <c r="I42" s="21">
        <v>0.625</v>
      </c>
      <c r="J42" s="25" t="s">
        <v>241</v>
      </c>
      <c r="K42" s="25" t="s">
        <v>264</v>
      </c>
      <c r="L42" s="22">
        <v>44844</v>
      </c>
      <c r="M42" s="22">
        <v>44864</v>
      </c>
      <c r="N42" s="22" t="s">
        <v>76</v>
      </c>
      <c r="O42" s="3"/>
    </row>
    <row r="43" spans="1:15" hidden="1" x14ac:dyDescent="0.25">
      <c r="A43" s="14" t="s">
        <v>145</v>
      </c>
      <c r="B43" s="14">
        <v>142808016</v>
      </c>
      <c r="C43" s="14" t="s">
        <v>144</v>
      </c>
      <c r="D43" s="14">
        <v>4</v>
      </c>
      <c r="E43" s="14" t="s">
        <v>37</v>
      </c>
      <c r="F43" s="14" t="s">
        <v>148</v>
      </c>
      <c r="G43" s="14" t="s">
        <v>28</v>
      </c>
      <c r="H43" s="15">
        <v>44863</v>
      </c>
      <c r="I43" s="17">
        <v>0.5</v>
      </c>
      <c r="J43" s="25" t="s">
        <v>237</v>
      </c>
      <c r="K43" s="25" t="s">
        <v>239</v>
      </c>
      <c r="L43" s="22">
        <v>44844</v>
      </c>
      <c r="M43" s="22">
        <v>44864</v>
      </c>
      <c r="N43" s="27" t="s">
        <v>259</v>
      </c>
      <c r="O43" s="3"/>
    </row>
    <row r="44" spans="1:15" hidden="1" x14ac:dyDescent="0.25">
      <c r="A44" s="14" t="s">
        <v>136</v>
      </c>
      <c r="B44" s="14">
        <v>142811018</v>
      </c>
      <c r="C44" s="14" t="s">
        <v>135</v>
      </c>
      <c r="D44" s="14">
        <v>4</v>
      </c>
      <c r="E44" s="14" t="s">
        <v>38</v>
      </c>
      <c r="F44" s="14" t="s">
        <v>140</v>
      </c>
      <c r="G44" s="14" t="s">
        <v>28</v>
      </c>
      <c r="H44" s="15">
        <v>44863</v>
      </c>
      <c r="I44" s="17">
        <v>0.58333333333333337</v>
      </c>
      <c r="J44" s="25" t="s">
        <v>237</v>
      </c>
      <c r="K44" s="25" t="s">
        <v>239</v>
      </c>
      <c r="L44" s="22">
        <v>44844</v>
      </c>
      <c r="M44" s="22">
        <v>44864</v>
      </c>
      <c r="N44" s="27" t="s">
        <v>259</v>
      </c>
      <c r="O44" s="3"/>
    </row>
    <row r="45" spans="1:15" hidden="1" x14ac:dyDescent="0.25">
      <c r="A45" s="14" t="s">
        <v>118</v>
      </c>
      <c r="B45" s="14">
        <v>142810016</v>
      </c>
      <c r="C45" s="14" t="s">
        <v>117</v>
      </c>
      <c r="D45" s="14">
        <v>4</v>
      </c>
      <c r="E45" s="14" t="s">
        <v>116</v>
      </c>
      <c r="F45" s="14" t="s">
        <v>66</v>
      </c>
      <c r="G45" s="14" t="s">
        <v>28</v>
      </c>
      <c r="H45" s="15">
        <v>44863</v>
      </c>
      <c r="I45" s="17">
        <v>0.66666666666666663</v>
      </c>
      <c r="J45" s="25" t="s">
        <v>237</v>
      </c>
      <c r="K45" s="25" t="s">
        <v>239</v>
      </c>
      <c r="L45" s="22">
        <v>44844</v>
      </c>
      <c r="M45" s="22">
        <v>44864</v>
      </c>
      <c r="N45" s="27" t="s">
        <v>259</v>
      </c>
      <c r="O45" s="3"/>
    </row>
    <row r="46" spans="1:15" hidden="1" x14ac:dyDescent="0.25">
      <c r="A46" s="14" t="s">
        <v>46</v>
      </c>
      <c r="B46" s="14">
        <v>142706019</v>
      </c>
      <c r="C46" s="14" t="s">
        <v>169</v>
      </c>
      <c r="D46" s="14">
        <v>4</v>
      </c>
      <c r="E46" s="14" t="s">
        <v>34</v>
      </c>
      <c r="F46" s="14" t="s">
        <v>171</v>
      </c>
      <c r="G46" s="14" t="s">
        <v>21</v>
      </c>
      <c r="H46" s="15">
        <v>44864</v>
      </c>
      <c r="I46" s="17">
        <v>0.41666666666666669</v>
      </c>
      <c r="J46" s="14" t="s">
        <v>229</v>
      </c>
      <c r="K46" s="14" t="s">
        <v>258</v>
      </c>
      <c r="L46" s="18">
        <v>44858</v>
      </c>
      <c r="M46" s="18">
        <v>44864</v>
      </c>
      <c r="N46" s="18"/>
    </row>
    <row r="47" spans="1:15" hidden="1" x14ac:dyDescent="0.25">
      <c r="A47" s="14" t="s">
        <v>43</v>
      </c>
      <c r="B47" s="14">
        <v>142700017</v>
      </c>
      <c r="C47" s="14" t="s">
        <v>183</v>
      </c>
      <c r="D47" s="14">
        <v>4</v>
      </c>
      <c r="E47" s="14" t="s">
        <v>52</v>
      </c>
      <c r="F47" s="14" t="s">
        <v>53</v>
      </c>
      <c r="G47" s="14" t="s">
        <v>21</v>
      </c>
      <c r="H47" s="15">
        <v>44864</v>
      </c>
      <c r="I47" s="17">
        <v>0.5</v>
      </c>
      <c r="J47" s="14" t="s">
        <v>229</v>
      </c>
      <c r="K47" s="14" t="s">
        <v>258</v>
      </c>
      <c r="L47" s="18">
        <v>44858</v>
      </c>
      <c r="M47" s="18">
        <v>44864</v>
      </c>
      <c r="N47" s="18"/>
    </row>
    <row r="48" spans="1:15" hidden="1" x14ac:dyDescent="0.25">
      <c r="A48" s="14" t="s">
        <v>14</v>
      </c>
      <c r="B48" s="14">
        <v>141500018</v>
      </c>
      <c r="C48" s="14" t="s">
        <v>209</v>
      </c>
      <c r="D48" s="14">
        <v>4</v>
      </c>
      <c r="E48" s="14" t="s">
        <v>42</v>
      </c>
      <c r="F48" s="14" t="s">
        <v>212</v>
      </c>
      <c r="G48" s="14" t="s">
        <v>2</v>
      </c>
      <c r="H48" s="15">
        <v>44864</v>
      </c>
      <c r="I48" s="17">
        <v>0.58333333333333337</v>
      </c>
      <c r="J48" s="14" t="s">
        <v>242</v>
      </c>
      <c r="K48" s="14" t="s">
        <v>243</v>
      </c>
      <c r="L48" s="18">
        <v>44858</v>
      </c>
      <c r="M48" s="18">
        <v>44864</v>
      </c>
      <c r="N48" s="18"/>
    </row>
    <row r="49" spans="1:15" hidden="1" x14ac:dyDescent="0.25">
      <c r="A49" s="19" t="s">
        <v>225</v>
      </c>
      <c r="B49" s="19">
        <v>142907031</v>
      </c>
      <c r="C49" s="19" t="s">
        <v>85</v>
      </c>
      <c r="D49" s="19">
        <v>6</v>
      </c>
      <c r="E49" s="19" t="s">
        <v>84</v>
      </c>
      <c r="F49" s="19" t="s">
        <v>97</v>
      </c>
      <c r="G49" s="19" t="s">
        <v>36</v>
      </c>
      <c r="H49" s="20">
        <v>44864</v>
      </c>
      <c r="I49" s="21">
        <v>0.54166666666666663</v>
      </c>
      <c r="J49" s="25" t="s">
        <v>244</v>
      </c>
      <c r="K49" s="25" t="s">
        <v>245</v>
      </c>
      <c r="L49" s="22">
        <v>44844</v>
      </c>
      <c r="M49" s="22">
        <v>44864</v>
      </c>
      <c r="N49" s="22" t="s">
        <v>76</v>
      </c>
    </row>
    <row r="50" spans="1:15" hidden="1" x14ac:dyDescent="0.25">
      <c r="A50" s="19" t="s">
        <v>225</v>
      </c>
      <c r="B50" s="19">
        <v>142907032</v>
      </c>
      <c r="C50" s="19" t="s">
        <v>85</v>
      </c>
      <c r="D50" s="19">
        <v>6</v>
      </c>
      <c r="E50" s="19" t="s">
        <v>93</v>
      </c>
      <c r="F50" s="19" t="s">
        <v>96</v>
      </c>
      <c r="G50" s="19" t="s">
        <v>36</v>
      </c>
      <c r="H50" s="20">
        <v>44864</v>
      </c>
      <c r="I50" s="21">
        <v>0.54166666666666663</v>
      </c>
      <c r="J50" s="25" t="s">
        <v>244</v>
      </c>
      <c r="K50" s="25" t="s">
        <v>245</v>
      </c>
      <c r="L50" s="22">
        <v>44844</v>
      </c>
      <c r="M50" s="22">
        <v>44864</v>
      </c>
      <c r="N50" s="22" t="s">
        <v>76</v>
      </c>
    </row>
    <row r="51" spans="1:15" hidden="1" x14ac:dyDescent="0.25">
      <c r="A51" s="19" t="s">
        <v>225</v>
      </c>
      <c r="B51" s="19">
        <v>142907033</v>
      </c>
      <c r="C51" s="19" t="s">
        <v>85</v>
      </c>
      <c r="D51" s="19">
        <v>6</v>
      </c>
      <c r="E51" s="19" t="s">
        <v>84</v>
      </c>
      <c r="F51" s="19" t="s">
        <v>96</v>
      </c>
      <c r="G51" s="19" t="s">
        <v>36</v>
      </c>
      <c r="H51" s="20">
        <v>44864</v>
      </c>
      <c r="I51" s="21">
        <v>0.58333333333333337</v>
      </c>
      <c r="J51" s="25" t="s">
        <v>244</v>
      </c>
      <c r="K51" s="25" t="s">
        <v>245</v>
      </c>
      <c r="L51" s="22">
        <v>44844</v>
      </c>
      <c r="M51" s="22">
        <v>44864</v>
      </c>
      <c r="N51" s="22" t="s">
        <v>76</v>
      </c>
    </row>
    <row r="52" spans="1:15" hidden="1" x14ac:dyDescent="0.25">
      <c r="A52" s="19" t="s">
        <v>225</v>
      </c>
      <c r="B52" s="19">
        <v>142907034</v>
      </c>
      <c r="C52" s="19" t="s">
        <v>85</v>
      </c>
      <c r="D52" s="19">
        <v>6</v>
      </c>
      <c r="E52" s="19" t="s">
        <v>97</v>
      </c>
      <c r="F52" s="19" t="s">
        <v>93</v>
      </c>
      <c r="G52" s="19" t="s">
        <v>36</v>
      </c>
      <c r="H52" s="20">
        <v>44864</v>
      </c>
      <c r="I52" s="21">
        <v>0.58333333333333337</v>
      </c>
      <c r="J52" s="25" t="s">
        <v>244</v>
      </c>
      <c r="K52" s="25" t="s">
        <v>245</v>
      </c>
      <c r="L52" s="22">
        <v>44844</v>
      </c>
      <c r="M52" s="22">
        <v>44864</v>
      </c>
      <c r="N52" s="22" t="s">
        <v>76</v>
      </c>
      <c r="O52" s="3"/>
    </row>
    <row r="53" spans="1:15" hidden="1" x14ac:dyDescent="0.25">
      <c r="A53" s="19" t="s">
        <v>225</v>
      </c>
      <c r="B53" s="19">
        <v>142907035</v>
      </c>
      <c r="C53" s="19" t="s">
        <v>85</v>
      </c>
      <c r="D53" s="19">
        <v>6</v>
      </c>
      <c r="E53" s="19" t="s">
        <v>96</v>
      </c>
      <c r="F53" s="19" t="s">
        <v>97</v>
      </c>
      <c r="G53" s="19" t="s">
        <v>36</v>
      </c>
      <c r="H53" s="20">
        <v>44864</v>
      </c>
      <c r="I53" s="21">
        <v>0.625</v>
      </c>
      <c r="J53" s="25" t="s">
        <v>244</v>
      </c>
      <c r="K53" s="25" t="s">
        <v>245</v>
      </c>
      <c r="L53" s="22">
        <v>44844</v>
      </c>
      <c r="M53" s="22">
        <v>44864</v>
      </c>
      <c r="N53" s="22" t="s">
        <v>76</v>
      </c>
      <c r="O53" s="3"/>
    </row>
    <row r="54" spans="1:15" hidden="1" x14ac:dyDescent="0.25">
      <c r="A54" s="19" t="s">
        <v>225</v>
      </c>
      <c r="B54" s="19">
        <v>142907036</v>
      </c>
      <c r="C54" s="19" t="s">
        <v>85</v>
      </c>
      <c r="D54" s="19">
        <v>6</v>
      </c>
      <c r="E54" s="19" t="s">
        <v>93</v>
      </c>
      <c r="F54" s="19" t="s">
        <v>84</v>
      </c>
      <c r="G54" s="19" t="s">
        <v>36</v>
      </c>
      <c r="H54" s="20">
        <v>44864</v>
      </c>
      <c r="I54" s="21">
        <v>0.625</v>
      </c>
      <c r="J54" s="25" t="s">
        <v>244</v>
      </c>
      <c r="K54" s="25" t="s">
        <v>245</v>
      </c>
      <c r="L54" s="22">
        <v>44844</v>
      </c>
      <c r="M54" s="22">
        <v>44864</v>
      </c>
      <c r="N54" s="22" t="s">
        <v>76</v>
      </c>
      <c r="O54" s="3"/>
    </row>
    <row r="55" spans="1:15" x14ac:dyDescent="0.25">
      <c r="A55" s="14" t="s">
        <v>0</v>
      </c>
      <c r="B55" s="14">
        <v>141402010</v>
      </c>
      <c r="C55" s="14" t="s">
        <v>216</v>
      </c>
      <c r="D55" s="14">
        <v>2</v>
      </c>
      <c r="E55" s="14" t="s">
        <v>215</v>
      </c>
      <c r="F55" s="14" t="s">
        <v>222</v>
      </c>
      <c r="G55" s="14" t="s">
        <v>28</v>
      </c>
      <c r="H55" s="15">
        <v>44870</v>
      </c>
      <c r="I55" s="17">
        <v>0.5</v>
      </c>
      <c r="J55" s="25" t="s">
        <v>231</v>
      </c>
      <c r="K55" s="25" t="s">
        <v>82</v>
      </c>
      <c r="L55" s="14"/>
      <c r="M55" s="14"/>
      <c r="N55" s="14"/>
      <c r="O55" s="3"/>
    </row>
    <row r="56" spans="1:15" hidden="1" x14ac:dyDescent="0.25">
      <c r="A56" s="14" t="s">
        <v>45</v>
      </c>
      <c r="B56" s="14">
        <v>142702024</v>
      </c>
      <c r="C56" s="14" t="s">
        <v>173</v>
      </c>
      <c r="D56" s="14">
        <v>5</v>
      </c>
      <c r="E56" s="14" t="s">
        <v>29</v>
      </c>
      <c r="F56" s="14" t="s">
        <v>176</v>
      </c>
      <c r="G56" s="14" t="s">
        <v>28</v>
      </c>
      <c r="H56" s="15">
        <v>44877</v>
      </c>
      <c r="I56" s="17">
        <v>0.5</v>
      </c>
      <c r="J56" s="14" t="s">
        <v>229</v>
      </c>
      <c r="K56" s="14" t="s">
        <v>230</v>
      </c>
      <c r="L56" s="14"/>
      <c r="M56" s="14"/>
      <c r="N56" s="14"/>
      <c r="O56" s="3"/>
    </row>
    <row r="57" spans="1:15" hidden="1" x14ac:dyDescent="0.25">
      <c r="A57" s="14" t="s">
        <v>47</v>
      </c>
      <c r="B57" s="14">
        <v>142710024</v>
      </c>
      <c r="C57" s="14" t="s">
        <v>161</v>
      </c>
      <c r="D57" s="14">
        <v>5</v>
      </c>
      <c r="E57" s="14" t="s">
        <v>11</v>
      </c>
      <c r="F57" s="14" t="s">
        <v>62</v>
      </c>
      <c r="G57" s="14" t="s">
        <v>28</v>
      </c>
      <c r="H57" s="15">
        <v>44877</v>
      </c>
      <c r="I57" s="17">
        <v>0.58333333333333337</v>
      </c>
      <c r="J57" s="14" t="s">
        <v>229</v>
      </c>
      <c r="K57" s="14" t="s">
        <v>230</v>
      </c>
      <c r="L57" s="14"/>
      <c r="M57" s="14"/>
      <c r="N57" s="14"/>
      <c r="O57" s="3"/>
    </row>
    <row r="58" spans="1:15" hidden="1" x14ac:dyDescent="0.25">
      <c r="A58" s="23" t="s">
        <v>126</v>
      </c>
      <c r="B58" s="23">
        <v>142809025</v>
      </c>
      <c r="C58" s="23" t="s">
        <v>125</v>
      </c>
      <c r="D58" s="23">
        <v>5</v>
      </c>
      <c r="E58" s="23" t="s">
        <v>39</v>
      </c>
      <c r="F58" s="23" t="s">
        <v>130</v>
      </c>
      <c r="G58" s="23" t="s">
        <v>8</v>
      </c>
      <c r="H58" s="15">
        <v>44877</v>
      </c>
      <c r="I58" s="17">
        <v>0.54166666666666663</v>
      </c>
      <c r="J58" s="14" t="s">
        <v>83</v>
      </c>
      <c r="K58" s="14" t="s">
        <v>80</v>
      </c>
      <c r="L58" s="18">
        <v>44844</v>
      </c>
      <c r="M58" s="18">
        <v>44850</v>
      </c>
      <c r="N58" s="18" t="s">
        <v>259</v>
      </c>
    </row>
    <row r="59" spans="1:15" hidden="1" x14ac:dyDescent="0.25">
      <c r="A59" s="14" t="s">
        <v>44</v>
      </c>
      <c r="B59" s="14">
        <v>142703025</v>
      </c>
      <c r="C59" s="14" t="s">
        <v>178</v>
      </c>
      <c r="D59" s="14">
        <v>5</v>
      </c>
      <c r="E59" s="14" t="s">
        <v>24</v>
      </c>
      <c r="F59" s="14" t="s">
        <v>56</v>
      </c>
      <c r="G59" s="14" t="s">
        <v>21</v>
      </c>
      <c r="H59" s="15">
        <v>44878</v>
      </c>
      <c r="I59" s="17">
        <v>0.5625</v>
      </c>
      <c r="J59" s="14" t="s">
        <v>229</v>
      </c>
      <c r="K59" s="14" t="s">
        <v>230</v>
      </c>
      <c r="L59" s="18">
        <v>44872</v>
      </c>
      <c r="M59" s="18">
        <v>44878</v>
      </c>
      <c r="N59" s="18"/>
    </row>
    <row r="60" spans="1:15" x14ac:dyDescent="0.25">
      <c r="A60" s="14" t="s">
        <v>0</v>
      </c>
      <c r="B60" s="14">
        <v>141402024</v>
      </c>
      <c r="C60" s="14" t="s">
        <v>216</v>
      </c>
      <c r="D60" s="14">
        <v>5</v>
      </c>
      <c r="E60" s="14" t="s">
        <v>215</v>
      </c>
      <c r="F60" s="14" t="s">
        <v>219</v>
      </c>
      <c r="G60" s="14" t="s">
        <v>2</v>
      </c>
      <c r="H60" s="15">
        <v>44878</v>
      </c>
      <c r="I60" s="17">
        <v>0.64583333333333337</v>
      </c>
      <c r="J60" s="14" t="s">
        <v>229</v>
      </c>
      <c r="K60" s="14" t="s">
        <v>230</v>
      </c>
      <c r="L60" s="18">
        <v>44872</v>
      </c>
      <c r="M60" s="18">
        <v>44878</v>
      </c>
      <c r="N60" s="18"/>
    </row>
    <row r="61" spans="1:15" hidden="1" x14ac:dyDescent="0.25">
      <c r="A61" s="19" t="s">
        <v>49</v>
      </c>
      <c r="B61" s="19">
        <v>142901019</v>
      </c>
      <c r="C61" s="19" t="s">
        <v>108</v>
      </c>
      <c r="D61" s="19">
        <v>4</v>
      </c>
      <c r="E61" s="19" t="s">
        <v>40</v>
      </c>
      <c r="F61" s="19" t="s">
        <v>115</v>
      </c>
      <c r="G61" s="19" t="s">
        <v>36</v>
      </c>
      <c r="H61" s="20">
        <v>44878</v>
      </c>
      <c r="I61" s="21">
        <v>0.54166666666666663</v>
      </c>
      <c r="J61" s="25" t="s">
        <v>240</v>
      </c>
      <c r="K61" s="25" t="s">
        <v>232</v>
      </c>
      <c r="L61" s="22">
        <v>44858</v>
      </c>
      <c r="M61" s="22">
        <v>44878</v>
      </c>
      <c r="N61" s="22" t="s">
        <v>76</v>
      </c>
    </row>
    <row r="62" spans="1:15" hidden="1" x14ac:dyDescent="0.25">
      <c r="A62" s="19" t="s">
        <v>49</v>
      </c>
      <c r="B62" t="s">
        <v>260</v>
      </c>
      <c r="J62" s="14"/>
      <c r="K62" s="14"/>
      <c r="L62" s="18">
        <v>44872</v>
      </c>
      <c r="M62" s="18">
        <v>44878</v>
      </c>
      <c r="N62" s="18"/>
    </row>
    <row r="63" spans="1:15" hidden="1" x14ac:dyDescent="0.25">
      <c r="A63" s="19" t="s">
        <v>49</v>
      </c>
      <c r="B63" s="19">
        <v>142901022</v>
      </c>
      <c r="C63" s="19" t="s">
        <v>108</v>
      </c>
      <c r="D63" s="19">
        <v>4</v>
      </c>
      <c r="E63" s="19" t="s">
        <v>115</v>
      </c>
      <c r="F63" s="19" t="s">
        <v>112</v>
      </c>
      <c r="G63" s="19" t="s">
        <v>36</v>
      </c>
      <c r="H63" s="20">
        <v>44878</v>
      </c>
      <c r="I63" s="21">
        <v>0.58333333333333337</v>
      </c>
      <c r="J63" s="25" t="s">
        <v>240</v>
      </c>
      <c r="K63" s="25" t="s">
        <v>232</v>
      </c>
      <c r="L63" s="22">
        <v>44858</v>
      </c>
      <c r="M63" s="22">
        <v>44878</v>
      </c>
      <c r="N63" s="22" t="s">
        <v>76</v>
      </c>
      <c r="O63" s="3"/>
    </row>
    <row r="64" spans="1:15" hidden="1" x14ac:dyDescent="0.25">
      <c r="A64" s="19" t="s">
        <v>49</v>
      </c>
      <c r="B64" t="s">
        <v>260</v>
      </c>
      <c r="O64" s="3"/>
    </row>
    <row r="65" spans="1:15" hidden="1" x14ac:dyDescent="0.25">
      <c r="A65" s="19" t="s">
        <v>49</v>
      </c>
      <c r="B65" s="19">
        <v>142901024</v>
      </c>
      <c r="C65" s="19" t="s">
        <v>108</v>
      </c>
      <c r="D65" s="19">
        <v>4</v>
      </c>
      <c r="E65" s="19" t="s">
        <v>112</v>
      </c>
      <c r="F65" s="19" t="s">
        <v>40</v>
      </c>
      <c r="G65" s="19" t="s">
        <v>36</v>
      </c>
      <c r="H65" s="20">
        <v>44878</v>
      </c>
      <c r="I65" s="21">
        <v>0.625</v>
      </c>
      <c r="J65" s="25" t="s">
        <v>240</v>
      </c>
      <c r="K65" s="25" t="s">
        <v>232</v>
      </c>
      <c r="L65" s="22">
        <v>44858</v>
      </c>
      <c r="M65" s="22">
        <v>44878</v>
      </c>
      <c r="N65" s="22" t="s">
        <v>76</v>
      </c>
      <c r="O65" s="3"/>
    </row>
    <row r="66" spans="1:15" hidden="1" x14ac:dyDescent="0.25">
      <c r="A66" s="19" t="s">
        <v>49</v>
      </c>
      <c r="B66" t="s">
        <v>260</v>
      </c>
      <c r="O66" s="3"/>
    </row>
    <row r="67" spans="1:15" hidden="1" x14ac:dyDescent="0.25">
      <c r="A67" s="14" t="s">
        <v>14</v>
      </c>
      <c r="B67" s="14">
        <v>141500027</v>
      </c>
      <c r="C67" s="14" t="s">
        <v>209</v>
      </c>
      <c r="D67" s="14">
        <v>6</v>
      </c>
      <c r="E67" s="14" t="s">
        <v>42</v>
      </c>
      <c r="F67" s="14" t="s">
        <v>210</v>
      </c>
      <c r="G67" s="14" t="s">
        <v>2</v>
      </c>
      <c r="H67" s="15">
        <v>44884</v>
      </c>
      <c r="I67" s="17">
        <v>0.41666666666666669</v>
      </c>
      <c r="J67" s="14" t="s">
        <v>231</v>
      </c>
      <c r="K67" s="14" t="s">
        <v>229</v>
      </c>
      <c r="L67" s="18">
        <v>44879</v>
      </c>
      <c r="M67" s="18">
        <v>44885</v>
      </c>
      <c r="N67" s="18"/>
    </row>
    <row r="68" spans="1:15" hidden="1" x14ac:dyDescent="0.25">
      <c r="A68" s="14" t="s">
        <v>43</v>
      </c>
      <c r="B68" s="14">
        <v>142700026</v>
      </c>
      <c r="C68" s="14" t="s">
        <v>183</v>
      </c>
      <c r="D68" s="14">
        <v>6</v>
      </c>
      <c r="E68" s="14" t="s">
        <v>52</v>
      </c>
      <c r="F68" s="14" t="s">
        <v>185</v>
      </c>
      <c r="G68" s="14" t="s">
        <v>1</v>
      </c>
      <c r="H68" s="15">
        <v>44884</v>
      </c>
      <c r="I68" s="17">
        <v>0.54166666666666663</v>
      </c>
      <c r="J68" s="14" t="s">
        <v>231</v>
      </c>
      <c r="K68" s="14" t="s">
        <v>229</v>
      </c>
      <c r="L68" s="14"/>
      <c r="M68" s="14"/>
      <c r="N68" s="14"/>
    </row>
    <row r="69" spans="1:15" hidden="1" x14ac:dyDescent="0.25">
      <c r="A69" s="14" t="s">
        <v>136</v>
      </c>
      <c r="B69" s="14">
        <v>142811027</v>
      </c>
      <c r="C69" s="14" t="s">
        <v>135</v>
      </c>
      <c r="D69" s="14">
        <v>6</v>
      </c>
      <c r="E69" s="14" t="s">
        <v>38</v>
      </c>
      <c r="F69" s="14" t="s">
        <v>138</v>
      </c>
      <c r="G69" s="14" t="s">
        <v>2</v>
      </c>
      <c r="H69" s="15">
        <v>44884</v>
      </c>
      <c r="I69" s="17">
        <v>0.58333333333333337</v>
      </c>
      <c r="J69" s="14" t="s">
        <v>79</v>
      </c>
      <c r="K69" s="14" t="s">
        <v>80</v>
      </c>
      <c r="L69" s="18">
        <v>44879</v>
      </c>
      <c r="M69" s="18">
        <v>44885</v>
      </c>
      <c r="N69" s="18"/>
    </row>
    <row r="70" spans="1:15" hidden="1" x14ac:dyDescent="0.25">
      <c r="A70" s="14" t="s">
        <v>46</v>
      </c>
      <c r="B70" s="14">
        <v>142706028</v>
      </c>
      <c r="C70" s="14" t="s">
        <v>169</v>
      </c>
      <c r="D70" s="14">
        <v>6</v>
      </c>
      <c r="E70" s="14" t="s">
        <v>34</v>
      </c>
      <c r="F70" s="14" t="s">
        <v>55</v>
      </c>
      <c r="G70" s="14" t="s">
        <v>21</v>
      </c>
      <c r="H70" s="15">
        <v>44885</v>
      </c>
      <c r="I70" s="17">
        <v>0.41666666666666669</v>
      </c>
      <c r="J70" s="14" t="s">
        <v>79</v>
      </c>
      <c r="K70" s="14" t="s">
        <v>82</v>
      </c>
      <c r="L70" s="18">
        <v>44879</v>
      </c>
      <c r="M70" s="18">
        <v>44885</v>
      </c>
      <c r="N70" s="18"/>
    </row>
    <row r="71" spans="1:15" hidden="1" x14ac:dyDescent="0.25">
      <c r="A71" s="19" t="s">
        <v>49</v>
      </c>
      <c r="B71" s="19">
        <v>142901049</v>
      </c>
      <c r="C71" s="19" t="s">
        <v>108</v>
      </c>
      <c r="D71" s="19">
        <v>9</v>
      </c>
      <c r="E71" s="19" t="s">
        <v>67</v>
      </c>
      <c r="F71" s="19" t="s">
        <v>115</v>
      </c>
      <c r="G71" s="19" t="s">
        <v>36</v>
      </c>
      <c r="H71" s="20">
        <v>44885</v>
      </c>
      <c r="I71" s="21">
        <v>0.54166666666666663</v>
      </c>
      <c r="J71" s="25" t="s">
        <v>233</v>
      </c>
      <c r="K71" s="25" t="s">
        <v>234</v>
      </c>
      <c r="L71" s="22">
        <v>44879</v>
      </c>
      <c r="M71" s="22">
        <v>44892</v>
      </c>
      <c r="N71" s="22" t="s">
        <v>76</v>
      </c>
      <c r="O71" s="3"/>
    </row>
    <row r="72" spans="1:15" hidden="1" x14ac:dyDescent="0.25">
      <c r="A72" s="19" t="s">
        <v>49</v>
      </c>
      <c r="B72" s="19">
        <v>142901050</v>
      </c>
      <c r="C72" s="19" t="s">
        <v>108</v>
      </c>
      <c r="D72" s="19">
        <v>9</v>
      </c>
      <c r="E72" s="19" t="s">
        <v>114</v>
      </c>
      <c r="F72" s="19" t="s">
        <v>113</v>
      </c>
      <c r="G72" s="19" t="s">
        <v>36</v>
      </c>
      <c r="H72" s="20">
        <v>44885</v>
      </c>
      <c r="I72" s="21">
        <v>0.54166666666666663</v>
      </c>
      <c r="J72" s="25" t="s">
        <v>233</v>
      </c>
      <c r="K72" s="25" t="s">
        <v>234</v>
      </c>
      <c r="L72" s="22">
        <v>44879</v>
      </c>
      <c r="M72" s="22">
        <v>44892</v>
      </c>
      <c r="N72" s="22" t="s">
        <v>76</v>
      </c>
      <c r="O72" s="3"/>
    </row>
    <row r="73" spans="1:15" hidden="1" x14ac:dyDescent="0.25">
      <c r="A73" s="19" t="s">
        <v>49</v>
      </c>
      <c r="B73" s="19">
        <v>142901051</v>
      </c>
      <c r="C73" s="19" t="s">
        <v>108</v>
      </c>
      <c r="D73" s="19">
        <v>9</v>
      </c>
      <c r="E73" s="19" t="s">
        <v>67</v>
      </c>
      <c r="F73" s="19" t="s">
        <v>113</v>
      </c>
      <c r="G73" s="19" t="s">
        <v>36</v>
      </c>
      <c r="H73" s="20">
        <v>44885</v>
      </c>
      <c r="I73" s="21">
        <v>0.58333333333333337</v>
      </c>
      <c r="J73" s="25" t="s">
        <v>233</v>
      </c>
      <c r="K73" s="25" t="s">
        <v>234</v>
      </c>
      <c r="L73" s="22">
        <v>44879</v>
      </c>
      <c r="M73" s="22">
        <v>44892</v>
      </c>
      <c r="N73" s="22" t="s">
        <v>76</v>
      </c>
      <c r="O73" s="3"/>
    </row>
    <row r="74" spans="1:15" hidden="1" x14ac:dyDescent="0.25">
      <c r="A74" s="19" t="s">
        <v>49</v>
      </c>
      <c r="B74" s="19">
        <v>142901052</v>
      </c>
      <c r="C74" s="19" t="s">
        <v>108</v>
      </c>
      <c r="D74" s="19">
        <v>9</v>
      </c>
      <c r="E74" s="19" t="s">
        <v>115</v>
      </c>
      <c r="F74" s="19" t="s">
        <v>114</v>
      </c>
      <c r="G74" s="19" t="s">
        <v>36</v>
      </c>
      <c r="H74" s="20">
        <v>44885</v>
      </c>
      <c r="I74" s="21">
        <v>0.58333333333333337</v>
      </c>
      <c r="J74" s="25" t="s">
        <v>233</v>
      </c>
      <c r="K74" s="25" t="s">
        <v>234</v>
      </c>
      <c r="L74" s="22">
        <v>44879</v>
      </c>
      <c r="M74" s="22">
        <v>44892</v>
      </c>
      <c r="N74" s="22" t="s">
        <v>76</v>
      </c>
      <c r="O74" s="3"/>
    </row>
    <row r="75" spans="1:15" hidden="1" x14ac:dyDescent="0.25">
      <c r="A75" s="19" t="s">
        <v>49</v>
      </c>
      <c r="B75" s="19">
        <v>142901053</v>
      </c>
      <c r="C75" s="19" t="s">
        <v>108</v>
      </c>
      <c r="D75" s="19">
        <v>9</v>
      </c>
      <c r="E75" s="19" t="s">
        <v>113</v>
      </c>
      <c r="F75" s="19" t="s">
        <v>115</v>
      </c>
      <c r="G75" s="19" t="s">
        <v>36</v>
      </c>
      <c r="H75" s="20">
        <v>44885</v>
      </c>
      <c r="I75" s="21">
        <v>0.625</v>
      </c>
      <c r="J75" s="25" t="s">
        <v>233</v>
      </c>
      <c r="K75" s="25" t="s">
        <v>234</v>
      </c>
      <c r="L75" s="22">
        <v>44879</v>
      </c>
      <c r="M75" s="22">
        <v>44892</v>
      </c>
      <c r="N75" s="22" t="s">
        <v>76</v>
      </c>
      <c r="O75" s="3"/>
    </row>
    <row r="76" spans="1:15" hidden="1" x14ac:dyDescent="0.25">
      <c r="A76" s="19" t="s">
        <v>49</v>
      </c>
      <c r="B76" s="19">
        <v>142901054</v>
      </c>
      <c r="C76" s="19" t="s">
        <v>108</v>
      </c>
      <c r="D76" s="19">
        <v>9</v>
      </c>
      <c r="E76" s="19" t="s">
        <v>114</v>
      </c>
      <c r="F76" s="19" t="s">
        <v>67</v>
      </c>
      <c r="G76" s="19" t="s">
        <v>36</v>
      </c>
      <c r="H76" s="20">
        <v>44885</v>
      </c>
      <c r="I76" s="21">
        <v>0.625</v>
      </c>
      <c r="J76" s="25" t="s">
        <v>233</v>
      </c>
      <c r="K76" s="25" t="s">
        <v>234</v>
      </c>
      <c r="L76" s="22">
        <v>44879</v>
      </c>
      <c r="M76" s="22">
        <v>44892</v>
      </c>
      <c r="N76" s="22" t="s">
        <v>76</v>
      </c>
      <c r="O76" s="3"/>
    </row>
    <row r="77" spans="1:15" x14ac:dyDescent="0.25">
      <c r="A77" s="14" t="s">
        <v>0</v>
      </c>
      <c r="B77" s="14">
        <v>141402034</v>
      </c>
      <c r="C77" s="14" t="s">
        <v>216</v>
      </c>
      <c r="D77" s="14">
        <v>7</v>
      </c>
      <c r="E77" s="14" t="s">
        <v>215</v>
      </c>
      <c r="F77" s="14" t="s">
        <v>218</v>
      </c>
      <c r="G77" s="14" t="s">
        <v>28</v>
      </c>
      <c r="H77" s="15">
        <v>44891</v>
      </c>
      <c r="I77" s="17">
        <v>0.5</v>
      </c>
      <c r="J77" s="14" t="s">
        <v>229</v>
      </c>
      <c r="K77" s="14" t="s">
        <v>83</v>
      </c>
      <c r="L77" s="22"/>
      <c r="M77" s="22"/>
      <c r="N77" s="22"/>
      <c r="O77" s="3"/>
    </row>
    <row r="78" spans="1:15" hidden="1" x14ac:dyDescent="0.25">
      <c r="A78" s="23" t="s">
        <v>48</v>
      </c>
      <c r="B78" s="23">
        <v>142712031</v>
      </c>
      <c r="C78" s="23" t="s">
        <v>153</v>
      </c>
      <c r="D78" s="23">
        <v>7</v>
      </c>
      <c r="E78" s="23" t="s">
        <v>59</v>
      </c>
      <c r="F78" s="23" t="s">
        <v>155</v>
      </c>
      <c r="G78" s="14" t="s">
        <v>1</v>
      </c>
      <c r="H78" s="5">
        <v>44891</v>
      </c>
      <c r="I78" s="2">
        <v>0.52083333333333337</v>
      </c>
      <c r="J78" s="32" t="s">
        <v>82</v>
      </c>
      <c r="K78" s="32" t="s">
        <v>79</v>
      </c>
      <c r="L78" s="18">
        <v>44886</v>
      </c>
      <c r="M78" s="18">
        <v>44892</v>
      </c>
      <c r="N78" s="18"/>
    </row>
    <row r="79" spans="1:15" hidden="1" x14ac:dyDescent="0.25">
      <c r="A79" s="14" t="s">
        <v>44</v>
      </c>
      <c r="B79" s="14">
        <v>142703035</v>
      </c>
      <c r="C79" s="14" t="s">
        <v>178</v>
      </c>
      <c r="D79" s="14">
        <v>7</v>
      </c>
      <c r="E79" s="14" t="s">
        <v>24</v>
      </c>
      <c r="F79" s="14" t="s">
        <v>58</v>
      </c>
      <c r="G79" s="14" t="s">
        <v>1</v>
      </c>
      <c r="H79" s="15">
        <v>44891</v>
      </c>
      <c r="I79" s="17">
        <v>0.6875</v>
      </c>
      <c r="J79" s="14" t="s">
        <v>256</v>
      </c>
      <c r="K79" s="14" t="s">
        <v>83</v>
      </c>
      <c r="L79" s="18">
        <v>44886</v>
      </c>
      <c r="M79" s="18">
        <v>44892</v>
      </c>
      <c r="N79" s="18"/>
    </row>
    <row r="80" spans="1:15" hidden="1" x14ac:dyDescent="0.25">
      <c r="A80" s="19" t="s">
        <v>191</v>
      </c>
      <c r="B80" s="19">
        <v>141602025</v>
      </c>
      <c r="C80" s="19" t="s">
        <v>190</v>
      </c>
      <c r="D80" s="19">
        <v>5</v>
      </c>
      <c r="E80" s="19" t="s">
        <v>188</v>
      </c>
      <c r="F80" s="19" t="s">
        <v>192</v>
      </c>
      <c r="G80" s="19" t="s">
        <v>36</v>
      </c>
      <c r="H80" s="20">
        <v>44891</v>
      </c>
      <c r="I80" s="21">
        <v>0.54166666666666663</v>
      </c>
      <c r="J80" s="25" t="s">
        <v>81</v>
      </c>
      <c r="K80" s="25" t="s">
        <v>80</v>
      </c>
      <c r="L80" s="22">
        <v>44879</v>
      </c>
      <c r="M80" s="22">
        <v>44892</v>
      </c>
      <c r="N80" s="22" t="s">
        <v>76</v>
      </c>
      <c r="O80" s="3"/>
    </row>
    <row r="81" spans="1:15" hidden="1" x14ac:dyDescent="0.25">
      <c r="A81" s="19" t="s">
        <v>191</v>
      </c>
      <c r="B81" s="19">
        <v>141602026</v>
      </c>
      <c r="C81" s="19" t="s">
        <v>190</v>
      </c>
      <c r="D81" s="19">
        <v>5</v>
      </c>
      <c r="E81" s="19" t="s">
        <v>197</v>
      </c>
      <c r="F81" s="19" t="s">
        <v>194</v>
      </c>
      <c r="G81" s="19" t="s">
        <v>36</v>
      </c>
      <c r="H81" s="20">
        <v>44891</v>
      </c>
      <c r="I81" s="21">
        <v>0.54166666666666663</v>
      </c>
      <c r="J81" s="25" t="s">
        <v>81</v>
      </c>
      <c r="K81" s="25" t="s">
        <v>80</v>
      </c>
      <c r="L81" s="22">
        <v>44879</v>
      </c>
      <c r="M81" s="22">
        <v>44892</v>
      </c>
      <c r="N81" s="22" t="s">
        <v>76</v>
      </c>
      <c r="O81" s="3"/>
    </row>
    <row r="82" spans="1:15" hidden="1" x14ac:dyDescent="0.25">
      <c r="A82" s="19" t="s">
        <v>191</v>
      </c>
      <c r="B82" s="19">
        <v>141602027</v>
      </c>
      <c r="C82" s="19" t="s">
        <v>190</v>
      </c>
      <c r="D82" s="19">
        <v>5</v>
      </c>
      <c r="E82" s="19" t="s">
        <v>188</v>
      </c>
      <c r="F82" s="19" t="s">
        <v>194</v>
      </c>
      <c r="G82" s="19" t="s">
        <v>36</v>
      </c>
      <c r="H82" s="20">
        <v>44891</v>
      </c>
      <c r="I82" s="21">
        <v>0.58333333333333337</v>
      </c>
      <c r="J82" s="25" t="s">
        <v>81</v>
      </c>
      <c r="K82" s="25" t="s">
        <v>80</v>
      </c>
      <c r="L82" s="22">
        <v>44879</v>
      </c>
      <c r="M82" s="22">
        <v>44892</v>
      </c>
      <c r="N82" s="22" t="s">
        <v>76</v>
      </c>
      <c r="O82" s="3"/>
    </row>
    <row r="83" spans="1:15" hidden="1" x14ac:dyDescent="0.25">
      <c r="A83" s="19" t="s">
        <v>191</v>
      </c>
      <c r="B83" s="19">
        <v>141602028</v>
      </c>
      <c r="C83" s="19" t="s">
        <v>190</v>
      </c>
      <c r="D83" s="19">
        <v>5</v>
      </c>
      <c r="E83" s="19" t="s">
        <v>192</v>
      </c>
      <c r="F83" s="19" t="s">
        <v>197</v>
      </c>
      <c r="G83" s="19" t="s">
        <v>36</v>
      </c>
      <c r="H83" s="20">
        <v>44891</v>
      </c>
      <c r="I83" s="21">
        <v>0.58333333333333337</v>
      </c>
      <c r="J83" s="25" t="s">
        <v>81</v>
      </c>
      <c r="K83" s="25" t="s">
        <v>80</v>
      </c>
      <c r="L83" s="22">
        <v>44879</v>
      </c>
      <c r="M83" s="22">
        <v>44892</v>
      </c>
      <c r="N83" s="22" t="s">
        <v>76</v>
      </c>
      <c r="O83" s="3"/>
    </row>
    <row r="84" spans="1:15" hidden="1" x14ac:dyDescent="0.25">
      <c r="A84" s="19" t="s">
        <v>191</v>
      </c>
      <c r="B84" s="19">
        <v>141602029</v>
      </c>
      <c r="C84" s="19" t="s">
        <v>190</v>
      </c>
      <c r="D84" s="19">
        <v>5</v>
      </c>
      <c r="E84" s="19" t="s">
        <v>194</v>
      </c>
      <c r="F84" s="19" t="s">
        <v>192</v>
      </c>
      <c r="G84" s="19" t="s">
        <v>36</v>
      </c>
      <c r="H84" s="20">
        <v>44891</v>
      </c>
      <c r="I84" s="21">
        <v>0.625</v>
      </c>
      <c r="J84" s="25" t="s">
        <v>81</v>
      </c>
      <c r="K84" s="25" t="s">
        <v>80</v>
      </c>
      <c r="L84" s="22">
        <v>44879</v>
      </c>
      <c r="M84" s="22">
        <v>44892</v>
      </c>
      <c r="N84" s="22" t="s">
        <v>76</v>
      </c>
      <c r="O84" s="3"/>
    </row>
    <row r="85" spans="1:15" hidden="1" x14ac:dyDescent="0.25">
      <c r="A85" s="19" t="s">
        <v>191</v>
      </c>
      <c r="B85" s="19">
        <v>141602030</v>
      </c>
      <c r="C85" s="19" t="s">
        <v>190</v>
      </c>
      <c r="D85" s="19">
        <v>5</v>
      </c>
      <c r="E85" s="19" t="s">
        <v>197</v>
      </c>
      <c r="F85" s="19" t="s">
        <v>188</v>
      </c>
      <c r="G85" s="19" t="s">
        <v>36</v>
      </c>
      <c r="H85" s="20">
        <v>44891</v>
      </c>
      <c r="I85" s="21">
        <v>0.625</v>
      </c>
      <c r="J85" s="25" t="s">
        <v>81</v>
      </c>
      <c r="K85" s="25" t="s">
        <v>80</v>
      </c>
      <c r="L85" s="22">
        <v>44879</v>
      </c>
      <c r="M85" s="22">
        <v>44892</v>
      </c>
      <c r="N85" s="22" t="s">
        <v>76</v>
      </c>
      <c r="O85" s="3"/>
    </row>
    <row r="86" spans="1:15" hidden="1" x14ac:dyDescent="0.25">
      <c r="A86" s="14" t="s">
        <v>126</v>
      </c>
      <c r="B86" s="14">
        <v>142809035</v>
      </c>
      <c r="C86" s="14" t="s">
        <v>125</v>
      </c>
      <c r="D86" s="14">
        <v>7</v>
      </c>
      <c r="E86" s="14" t="s">
        <v>39</v>
      </c>
      <c r="F86" s="14" t="s">
        <v>128</v>
      </c>
      <c r="G86" s="14" t="s">
        <v>8</v>
      </c>
      <c r="H86" s="15">
        <v>44892</v>
      </c>
      <c r="I86" s="17">
        <v>0.54166666666666663</v>
      </c>
      <c r="J86" s="14" t="s">
        <v>242</v>
      </c>
      <c r="K86" s="14" t="s">
        <v>244</v>
      </c>
      <c r="L86" s="18">
        <v>44886</v>
      </c>
      <c r="M86" s="18">
        <v>44892</v>
      </c>
      <c r="N86" s="18"/>
    </row>
    <row r="87" spans="1:15" hidden="1" x14ac:dyDescent="0.25">
      <c r="A87" s="14" t="s">
        <v>118</v>
      </c>
      <c r="B87" s="14">
        <v>142810032</v>
      </c>
      <c r="C87" s="14" t="s">
        <v>117</v>
      </c>
      <c r="D87" s="14">
        <v>7</v>
      </c>
      <c r="E87" s="14" t="s">
        <v>116</v>
      </c>
      <c r="F87" s="14" t="s">
        <v>120</v>
      </c>
      <c r="G87" s="14" t="s">
        <v>8</v>
      </c>
      <c r="H87" s="15">
        <v>44892</v>
      </c>
      <c r="I87" s="17">
        <v>0.625</v>
      </c>
      <c r="J87" s="14" t="s">
        <v>242</v>
      </c>
      <c r="K87" s="14" t="s">
        <v>244</v>
      </c>
      <c r="L87" s="18">
        <v>44886</v>
      </c>
      <c r="M87" s="18">
        <v>44892</v>
      </c>
      <c r="N87" s="18"/>
    </row>
    <row r="88" spans="1:15" hidden="1" x14ac:dyDescent="0.25">
      <c r="A88" s="14" t="s">
        <v>45</v>
      </c>
      <c r="B88" s="14">
        <v>142702034</v>
      </c>
      <c r="C88" s="14" t="s">
        <v>173</v>
      </c>
      <c r="D88" s="14">
        <v>7</v>
      </c>
      <c r="E88" s="14" t="s">
        <v>29</v>
      </c>
      <c r="F88" s="14" t="s">
        <v>175</v>
      </c>
      <c r="G88" s="14" t="s">
        <v>21</v>
      </c>
      <c r="H88" s="15">
        <v>44892</v>
      </c>
      <c r="I88" s="17">
        <v>0.625</v>
      </c>
      <c r="J88" s="14" t="s">
        <v>231</v>
      </c>
      <c r="K88" s="14" t="s">
        <v>79</v>
      </c>
      <c r="L88" s="18">
        <v>44886</v>
      </c>
      <c r="M88" s="18">
        <v>44892</v>
      </c>
      <c r="N88" s="18"/>
    </row>
    <row r="89" spans="1:15" hidden="1" x14ac:dyDescent="0.25">
      <c r="A89" s="14" t="s">
        <v>47</v>
      </c>
      <c r="B89" s="14">
        <v>142710034</v>
      </c>
      <c r="C89" s="14" t="s">
        <v>161</v>
      </c>
      <c r="D89" s="14">
        <v>7</v>
      </c>
      <c r="E89" s="14" t="s">
        <v>11</v>
      </c>
      <c r="F89" s="14" t="s">
        <v>163</v>
      </c>
      <c r="G89" s="14" t="s">
        <v>21</v>
      </c>
      <c r="H89" s="15">
        <v>44892</v>
      </c>
      <c r="I89" s="17">
        <v>0.6875</v>
      </c>
      <c r="J89" s="14" t="s">
        <v>231</v>
      </c>
      <c r="K89" s="14" t="s">
        <v>79</v>
      </c>
      <c r="L89" s="18">
        <v>44886</v>
      </c>
      <c r="M89" s="18">
        <v>44892</v>
      </c>
      <c r="N89" s="18"/>
    </row>
    <row r="90" spans="1:15" hidden="1" x14ac:dyDescent="0.25">
      <c r="A90" s="14" t="s">
        <v>46</v>
      </c>
      <c r="B90" s="14">
        <v>142706037</v>
      </c>
      <c r="C90" s="14" t="s">
        <v>169</v>
      </c>
      <c r="D90" s="14">
        <v>8</v>
      </c>
      <c r="E90" s="14" t="s">
        <v>34</v>
      </c>
      <c r="F90" s="14" t="s">
        <v>170</v>
      </c>
      <c r="G90" s="14" t="s">
        <v>21</v>
      </c>
      <c r="H90" s="15">
        <v>44898</v>
      </c>
      <c r="I90" s="17">
        <v>0.41666666666666669</v>
      </c>
      <c r="J90" s="14" t="s">
        <v>231</v>
      </c>
      <c r="K90" s="14" t="s">
        <v>256</v>
      </c>
      <c r="L90" s="18">
        <v>44893</v>
      </c>
      <c r="M90" s="18">
        <v>44899</v>
      </c>
      <c r="N90" s="18"/>
    </row>
    <row r="91" spans="1:15" hidden="1" x14ac:dyDescent="0.25">
      <c r="A91" s="14" t="s">
        <v>14</v>
      </c>
      <c r="B91" s="14">
        <v>141500036</v>
      </c>
      <c r="C91" s="14" t="s">
        <v>209</v>
      </c>
      <c r="D91" s="14">
        <v>8</v>
      </c>
      <c r="E91" s="14" t="s">
        <v>42</v>
      </c>
      <c r="F91" s="14" t="s">
        <v>75</v>
      </c>
      <c r="G91" s="14" t="s">
        <v>2</v>
      </c>
      <c r="H91" s="15">
        <v>44898</v>
      </c>
      <c r="I91" s="17">
        <v>0.5</v>
      </c>
      <c r="J91" s="14" t="s">
        <v>255</v>
      </c>
      <c r="K91" s="14" t="s">
        <v>242</v>
      </c>
      <c r="L91" s="18">
        <v>44893</v>
      </c>
      <c r="M91" s="18">
        <v>44899</v>
      </c>
      <c r="N91" s="18"/>
    </row>
    <row r="92" spans="1:15" hidden="1" x14ac:dyDescent="0.25">
      <c r="A92" s="14" t="s">
        <v>47</v>
      </c>
      <c r="B92" s="14">
        <v>142710044</v>
      </c>
      <c r="C92" s="14" t="s">
        <v>161</v>
      </c>
      <c r="D92" s="14">
        <v>9</v>
      </c>
      <c r="E92" s="14" t="s">
        <v>11</v>
      </c>
      <c r="F92" s="14" t="s">
        <v>35</v>
      </c>
      <c r="G92" s="14" t="s">
        <v>28</v>
      </c>
      <c r="H92" s="15">
        <v>44898</v>
      </c>
      <c r="I92" s="17">
        <v>0.58333333333333337</v>
      </c>
      <c r="J92" s="14" t="s">
        <v>83</v>
      </c>
      <c r="K92" s="14" t="s">
        <v>82</v>
      </c>
      <c r="L92" s="14"/>
      <c r="M92" s="14"/>
      <c r="N92" s="14"/>
    </row>
    <row r="93" spans="1:15" hidden="1" x14ac:dyDescent="0.25">
      <c r="A93" s="14" t="s">
        <v>145</v>
      </c>
      <c r="B93" s="14">
        <v>142808023</v>
      </c>
      <c r="C93" s="14" t="s">
        <v>144</v>
      </c>
      <c r="D93" s="14">
        <v>6</v>
      </c>
      <c r="E93" s="14" t="s">
        <v>37</v>
      </c>
      <c r="F93" s="14" t="s">
        <v>146</v>
      </c>
      <c r="G93" s="14" t="s">
        <v>8</v>
      </c>
      <c r="H93" s="15">
        <v>44898</v>
      </c>
      <c r="I93" s="17">
        <v>0.54166666666666663</v>
      </c>
      <c r="J93" s="14" t="s">
        <v>243</v>
      </c>
      <c r="K93" s="14" t="s">
        <v>244</v>
      </c>
      <c r="L93" s="18">
        <v>44893</v>
      </c>
      <c r="M93" s="18">
        <v>44899</v>
      </c>
      <c r="N93" s="18"/>
    </row>
    <row r="94" spans="1:15" hidden="1" x14ac:dyDescent="0.25">
      <c r="A94" s="14" t="s">
        <v>136</v>
      </c>
      <c r="B94" s="14">
        <v>142811036</v>
      </c>
      <c r="C94" s="14" t="s">
        <v>135</v>
      </c>
      <c r="D94" s="14">
        <v>8</v>
      </c>
      <c r="E94" s="14" t="s">
        <v>38</v>
      </c>
      <c r="F94" s="14" t="s">
        <v>134</v>
      </c>
      <c r="G94" s="14" t="s">
        <v>8</v>
      </c>
      <c r="H94" s="15">
        <v>44898</v>
      </c>
      <c r="I94" s="17">
        <v>0.625</v>
      </c>
      <c r="J94" s="14" t="s">
        <v>243</v>
      </c>
      <c r="K94" s="14" t="s">
        <v>244</v>
      </c>
      <c r="L94" s="18">
        <v>44893</v>
      </c>
      <c r="M94" s="18">
        <v>44899</v>
      </c>
      <c r="N94" s="18"/>
    </row>
    <row r="95" spans="1:15" hidden="1" x14ac:dyDescent="0.25">
      <c r="A95" s="14" t="s">
        <v>45</v>
      </c>
      <c r="B95" s="14">
        <v>142702044</v>
      </c>
      <c r="C95" s="14" t="s">
        <v>173</v>
      </c>
      <c r="D95" s="14">
        <v>9</v>
      </c>
      <c r="E95" s="14" t="s">
        <v>29</v>
      </c>
      <c r="F95" s="14" t="s">
        <v>25</v>
      </c>
      <c r="G95" s="14" t="s">
        <v>21</v>
      </c>
      <c r="H95" s="15">
        <v>44901</v>
      </c>
      <c r="I95" s="17">
        <v>0.75</v>
      </c>
      <c r="J95" s="14" t="s">
        <v>229</v>
      </c>
      <c r="K95" s="14" t="s">
        <v>230</v>
      </c>
      <c r="L95" s="18">
        <v>44900</v>
      </c>
      <c r="M95" s="18">
        <v>44906</v>
      </c>
      <c r="N95" s="18"/>
    </row>
    <row r="96" spans="1:15" x14ac:dyDescent="0.25">
      <c r="A96" s="14" t="s">
        <v>0</v>
      </c>
      <c r="B96" s="14">
        <v>141402044</v>
      </c>
      <c r="C96" s="14" t="s">
        <v>216</v>
      </c>
      <c r="D96" s="14">
        <v>9</v>
      </c>
      <c r="E96" s="14" t="s">
        <v>215</v>
      </c>
      <c r="F96" s="14" t="s">
        <v>63</v>
      </c>
      <c r="G96" s="14" t="s">
        <v>28</v>
      </c>
      <c r="H96" s="15">
        <v>44902</v>
      </c>
      <c r="I96" s="17">
        <v>0.8125</v>
      </c>
      <c r="J96" s="14" t="s">
        <v>229</v>
      </c>
      <c r="K96" s="14" t="s">
        <v>230</v>
      </c>
      <c r="L96" s="18">
        <v>44900</v>
      </c>
      <c r="M96" s="18">
        <v>44906</v>
      </c>
      <c r="N96" s="18"/>
    </row>
    <row r="97" spans="1:15" hidden="1" x14ac:dyDescent="0.25">
      <c r="A97" s="14" t="s">
        <v>43</v>
      </c>
      <c r="B97" s="14">
        <v>142700043</v>
      </c>
      <c r="C97" s="14" t="s">
        <v>183</v>
      </c>
      <c r="D97" s="14">
        <v>9</v>
      </c>
      <c r="E97" s="14" t="s">
        <v>52</v>
      </c>
      <c r="F97" s="14" t="s">
        <v>182</v>
      </c>
      <c r="G97" s="14" t="s">
        <v>28</v>
      </c>
      <c r="H97" s="15">
        <v>44904</v>
      </c>
      <c r="I97" s="17">
        <v>0.77083333333333337</v>
      </c>
      <c r="J97" s="14" t="s">
        <v>229</v>
      </c>
      <c r="K97" s="14" t="s">
        <v>230</v>
      </c>
      <c r="L97" s="14"/>
      <c r="M97" s="14"/>
      <c r="N97" s="14"/>
    </row>
    <row r="98" spans="1:15" hidden="1" x14ac:dyDescent="0.25">
      <c r="A98" s="14" t="s">
        <v>44</v>
      </c>
      <c r="B98" s="14">
        <v>142703045</v>
      </c>
      <c r="C98" s="14" t="s">
        <v>178</v>
      </c>
      <c r="D98" s="14">
        <v>9</v>
      </c>
      <c r="E98" s="14" t="s">
        <v>24</v>
      </c>
      <c r="F98" s="14" t="s">
        <v>30</v>
      </c>
      <c r="G98" s="14" t="s">
        <v>28</v>
      </c>
      <c r="H98" s="15">
        <v>44905</v>
      </c>
      <c r="I98" s="17">
        <v>0.45833333333333331</v>
      </c>
      <c r="J98" s="14" t="s">
        <v>231</v>
      </c>
      <c r="K98" s="14" t="s">
        <v>81</v>
      </c>
      <c r="L98" s="18">
        <v>44900</v>
      </c>
      <c r="M98" s="18">
        <v>44906</v>
      </c>
      <c r="N98" s="18"/>
    </row>
    <row r="99" spans="1:15" hidden="1" x14ac:dyDescent="0.25">
      <c r="A99" s="4" t="s">
        <v>118</v>
      </c>
      <c r="B99" s="4">
        <v>142810042</v>
      </c>
      <c r="C99" s="4" t="s">
        <v>117</v>
      </c>
      <c r="D99" s="4">
        <v>9</v>
      </c>
      <c r="E99" s="4" t="s">
        <v>116</v>
      </c>
      <c r="F99" s="4" t="s">
        <v>61</v>
      </c>
      <c r="G99" s="4" t="s">
        <v>28</v>
      </c>
      <c r="H99" s="5">
        <v>44905</v>
      </c>
      <c r="I99" s="2">
        <v>0.54166666666666663</v>
      </c>
      <c r="J99" s="14" t="s">
        <v>231</v>
      </c>
      <c r="K99" s="14" t="s">
        <v>81</v>
      </c>
      <c r="L99" s="18">
        <v>44900</v>
      </c>
      <c r="M99" s="18">
        <v>44906</v>
      </c>
      <c r="N99" s="18"/>
    </row>
    <row r="100" spans="1:15" hidden="1" x14ac:dyDescent="0.25">
      <c r="A100" s="14" t="s">
        <v>48</v>
      </c>
      <c r="B100" s="14">
        <v>142712041</v>
      </c>
      <c r="C100" s="14" t="s">
        <v>153</v>
      </c>
      <c r="D100" s="14">
        <v>9</v>
      </c>
      <c r="E100" s="14" t="s">
        <v>59</v>
      </c>
      <c r="F100" s="14" t="s">
        <v>152</v>
      </c>
      <c r="G100" s="14" t="s">
        <v>36</v>
      </c>
      <c r="H100" s="15">
        <v>44906</v>
      </c>
      <c r="I100" s="17">
        <v>0.54166666666666663</v>
      </c>
      <c r="J100" s="14" t="s">
        <v>235</v>
      </c>
      <c r="K100" s="14" t="s">
        <v>236</v>
      </c>
      <c r="L100" s="18">
        <v>44900</v>
      </c>
      <c r="M100" s="18">
        <v>44906</v>
      </c>
      <c r="N100" s="18"/>
    </row>
    <row r="101" spans="1:15" hidden="1" x14ac:dyDescent="0.25">
      <c r="A101" s="14" t="s">
        <v>126</v>
      </c>
      <c r="B101" s="14">
        <v>142809045</v>
      </c>
      <c r="C101" s="14" t="s">
        <v>125</v>
      </c>
      <c r="D101" s="14">
        <v>9</v>
      </c>
      <c r="E101" s="14" t="s">
        <v>39</v>
      </c>
      <c r="F101" s="14" t="s">
        <v>124</v>
      </c>
      <c r="G101" s="14" t="s">
        <v>36</v>
      </c>
      <c r="H101" s="15">
        <v>44906</v>
      </c>
      <c r="I101" s="17">
        <v>0.625</v>
      </c>
      <c r="J101" s="14" t="s">
        <v>235</v>
      </c>
      <c r="K101" s="14" t="s">
        <v>236</v>
      </c>
      <c r="L101" s="18">
        <v>44900</v>
      </c>
      <c r="M101" s="18">
        <v>44906</v>
      </c>
      <c r="N101" s="18"/>
    </row>
    <row r="102" spans="1:15" hidden="1" x14ac:dyDescent="0.25">
      <c r="A102" s="14" t="s">
        <v>47</v>
      </c>
      <c r="B102" s="14">
        <v>142710049</v>
      </c>
      <c r="C102" s="14" t="s">
        <v>161</v>
      </c>
      <c r="D102" s="14">
        <v>10</v>
      </c>
      <c r="E102" s="14" t="s">
        <v>11</v>
      </c>
      <c r="F102" s="14" t="s">
        <v>167</v>
      </c>
      <c r="G102" s="14" t="s">
        <v>1</v>
      </c>
      <c r="H102" s="15">
        <v>44912</v>
      </c>
      <c r="I102" s="17">
        <v>0.39583333333333331</v>
      </c>
      <c r="J102" s="14" t="s">
        <v>229</v>
      </c>
      <c r="K102" s="14" t="s">
        <v>230</v>
      </c>
      <c r="L102" s="18">
        <v>44907</v>
      </c>
      <c r="M102" s="18">
        <v>44913</v>
      </c>
      <c r="N102" s="18"/>
    </row>
    <row r="103" spans="1:15" x14ac:dyDescent="0.25">
      <c r="A103" s="14" t="s">
        <v>0</v>
      </c>
      <c r="B103" s="14">
        <v>141402049</v>
      </c>
      <c r="C103" s="14" t="s">
        <v>216</v>
      </c>
      <c r="D103" s="14">
        <v>10</v>
      </c>
      <c r="E103" s="14" t="s">
        <v>215</v>
      </c>
      <c r="F103" s="14" t="s">
        <v>223</v>
      </c>
      <c r="G103" s="14" t="s">
        <v>1</v>
      </c>
      <c r="H103" s="15">
        <v>44912</v>
      </c>
      <c r="I103" s="17">
        <v>0.5</v>
      </c>
      <c r="J103" s="14" t="s">
        <v>229</v>
      </c>
      <c r="K103" s="14" t="s">
        <v>230</v>
      </c>
      <c r="L103" s="18">
        <v>44907</v>
      </c>
      <c r="M103" s="18">
        <v>44913</v>
      </c>
      <c r="N103" s="18"/>
    </row>
    <row r="104" spans="1:15" hidden="1" x14ac:dyDescent="0.25">
      <c r="A104" s="19" t="s">
        <v>50</v>
      </c>
      <c r="B104" s="19">
        <v>142904091</v>
      </c>
      <c r="C104" s="19" t="s">
        <v>102</v>
      </c>
      <c r="D104" s="19">
        <v>16</v>
      </c>
      <c r="E104" s="19" t="s">
        <v>69</v>
      </c>
      <c r="F104" s="19" t="s">
        <v>101</v>
      </c>
      <c r="G104" s="19" t="s">
        <v>36</v>
      </c>
      <c r="H104" s="20">
        <v>44912</v>
      </c>
      <c r="I104" s="21">
        <v>0.5</v>
      </c>
      <c r="J104" s="25" t="s">
        <v>237</v>
      </c>
      <c r="K104" s="25" t="s">
        <v>239</v>
      </c>
      <c r="L104" s="22">
        <v>44886</v>
      </c>
      <c r="M104" s="22">
        <v>44913</v>
      </c>
      <c r="N104" s="22" t="s">
        <v>76</v>
      </c>
      <c r="O104" s="3"/>
    </row>
    <row r="105" spans="1:15" hidden="1" x14ac:dyDescent="0.25">
      <c r="A105" s="19" t="s">
        <v>50</v>
      </c>
      <c r="B105" s="19">
        <v>142904092</v>
      </c>
      <c r="C105" s="19" t="s">
        <v>102</v>
      </c>
      <c r="D105" s="19">
        <v>16</v>
      </c>
      <c r="E105" s="19" t="s">
        <v>68</v>
      </c>
      <c r="F105" s="19" t="s">
        <v>106</v>
      </c>
      <c r="G105" s="19" t="s">
        <v>36</v>
      </c>
      <c r="H105" s="20">
        <v>44912</v>
      </c>
      <c r="I105" s="21">
        <v>0.5</v>
      </c>
      <c r="J105" s="25" t="s">
        <v>237</v>
      </c>
      <c r="K105" s="25" t="s">
        <v>239</v>
      </c>
      <c r="L105" s="22">
        <v>44886</v>
      </c>
      <c r="M105" s="22">
        <v>44913</v>
      </c>
      <c r="N105" s="22" t="s">
        <v>76</v>
      </c>
      <c r="O105" s="3"/>
    </row>
    <row r="106" spans="1:15" hidden="1" x14ac:dyDescent="0.25">
      <c r="A106" s="19" t="s">
        <v>50</v>
      </c>
      <c r="B106" s="19">
        <v>142904093</v>
      </c>
      <c r="C106" s="19" t="s">
        <v>102</v>
      </c>
      <c r="D106" s="19">
        <v>16</v>
      </c>
      <c r="E106" s="19" t="s">
        <v>69</v>
      </c>
      <c r="F106" s="19" t="s">
        <v>106</v>
      </c>
      <c r="G106" s="19" t="s">
        <v>36</v>
      </c>
      <c r="H106" s="20">
        <v>44912</v>
      </c>
      <c r="I106" s="21">
        <v>0.54166666666666663</v>
      </c>
      <c r="J106" s="25" t="s">
        <v>237</v>
      </c>
      <c r="K106" s="25" t="s">
        <v>239</v>
      </c>
      <c r="L106" s="22">
        <v>44886</v>
      </c>
      <c r="M106" s="22">
        <v>44913</v>
      </c>
      <c r="N106" s="22" t="s">
        <v>76</v>
      </c>
      <c r="O106" s="3"/>
    </row>
    <row r="107" spans="1:15" hidden="1" x14ac:dyDescent="0.25">
      <c r="A107" s="19" t="s">
        <v>50</v>
      </c>
      <c r="B107" s="19">
        <v>142904094</v>
      </c>
      <c r="C107" s="19" t="s">
        <v>102</v>
      </c>
      <c r="D107" s="19">
        <v>16</v>
      </c>
      <c r="E107" s="19" t="s">
        <v>101</v>
      </c>
      <c r="F107" s="19" t="s">
        <v>68</v>
      </c>
      <c r="G107" s="19" t="s">
        <v>36</v>
      </c>
      <c r="H107" s="20">
        <v>44912</v>
      </c>
      <c r="I107" s="21">
        <v>0.54166666666666663</v>
      </c>
      <c r="J107" s="25" t="s">
        <v>237</v>
      </c>
      <c r="K107" s="25" t="s">
        <v>239</v>
      </c>
      <c r="L107" s="22">
        <v>44886</v>
      </c>
      <c r="M107" s="22">
        <v>44913</v>
      </c>
      <c r="N107" s="22" t="s">
        <v>76</v>
      </c>
      <c r="O107" s="3"/>
    </row>
    <row r="108" spans="1:15" hidden="1" x14ac:dyDescent="0.25">
      <c r="A108" s="19" t="s">
        <v>50</v>
      </c>
      <c r="B108" s="19">
        <v>142904095</v>
      </c>
      <c r="C108" s="19" t="s">
        <v>102</v>
      </c>
      <c r="D108" s="19">
        <v>16</v>
      </c>
      <c r="E108" s="19" t="s">
        <v>106</v>
      </c>
      <c r="F108" s="19" t="s">
        <v>101</v>
      </c>
      <c r="G108" s="19" t="s">
        <v>36</v>
      </c>
      <c r="H108" s="20">
        <v>44912</v>
      </c>
      <c r="I108" s="21">
        <v>0.58333333333333337</v>
      </c>
      <c r="J108" s="25" t="s">
        <v>237</v>
      </c>
      <c r="K108" s="25" t="s">
        <v>239</v>
      </c>
      <c r="L108" s="22">
        <v>44886</v>
      </c>
      <c r="M108" s="22">
        <v>44913</v>
      </c>
      <c r="N108" s="22" t="s">
        <v>76</v>
      </c>
      <c r="O108" s="3"/>
    </row>
    <row r="109" spans="1:15" hidden="1" x14ac:dyDescent="0.25">
      <c r="A109" s="19" t="s">
        <v>50</v>
      </c>
      <c r="B109" s="19">
        <v>142904096</v>
      </c>
      <c r="C109" s="19" t="s">
        <v>102</v>
      </c>
      <c r="D109" s="19">
        <v>16</v>
      </c>
      <c r="E109" s="19" t="s">
        <v>68</v>
      </c>
      <c r="F109" s="19" t="s">
        <v>69</v>
      </c>
      <c r="G109" s="19" t="s">
        <v>36</v>
      </c>
      <c r="H109" s="20">
        <v>44912</v>
      </c>
      <c r="I109" s="21">
        <v>0.58333333333333337</v>
      </c>
      <c r="J109" s="25" t="s">
        <v>237</v>
      </c>
      <c r="K109" s="25" t="s">
        <v>239</v>
      </c>
      <c r="L109" s="22">
        <v>44886</v>
      </c>
      <c r="M109" s="22">
        <v>44913</v>
      </c>
      <c r="N109" s="22" t="s">
        <v>76</v>
      </c>
      <c r="O109" s="3"/>
    </row>
    <row r="110" spans="1:15" hidden="1" x14ac:dyDescent="0.25">
      <c r="A110" s="14" t="s">
        <v>44</v>
      </c>
      <c r="B110" s="14">
        <v>142703050</v>
      </c>
      <c r="C110" s="14" t="s">
        <v>178</v>
      </c>
      <c r="D110" s="14">
        <v>10</v>
      </c>
      <c r="E110" s="14" t="s">
        <v>24</v>
      </c>
      <c r="F110" s="14" t="s">
        <v>181</v>
      </c>
      <c r="G110" s="14" t="s">
        <v>1</v>
      </c>
      <c r="H110" s="15">
        <v>44913</v>
      </c>
      <c r="I110" s="17">
        <v>0.6875</v>
      </c>
      <c r="J110" s="14" t="s">
        <v>256</v>
      </c>
      <c r="K110" s="14" t="s">
        <v>231</v>
      </c>
      <c r="L110" s="18">
        <v>44907</v>
      </c>
      <c r="M110" s="18">
        <v>44913</v>
      </c>
      <c r="N110" s="18"/>
    </row>
    <row r="111" spans="1:15" hidden="1" x14ac:dyDescent="0.25">
      <c r="A111" s="14" t="s">
        <v>46</v>
      </c>
      <c r="B111" s="14">
        <v>142706055</v>
      </c>
      <c r="C111" s="14" t="s">
        <v>169</v>
      </c>
      <c r="D111" s="14">
        <v>11</v>
      </c>
      <c r="E111" s="14" t="s">
        <v>34</v>
      </c>
      <c r="F111" s="14" t="s">
        <v>9</v>
      </c>
      <c r="G111" s="14" t="s">
        <v>28</v>
      </c>
      <c r="H111" s="15">
        <v>44940</v>
      </c>
      <c r="I111" s="17">
        <v>0.5</v>
      </c>
      <c r="J111" s="14" t="s">
        <v>229</v>
      </c>
      <c r="K111" s="14" t="s">
        <v>240</v>
      </c>
      <c r="L111" s="18">
        <v>44935</v>
      </c>
      <c r="M111" s="18">
        <v>44941</v>
      </c>
      <c r="N111" s="18"/>
    </row>
    <row r="112" spans="1:15" hidden="1" x14ac:dyDescent="0.25">
      <c r="A112" s="14" t="s">
        <v>145</v>
      </c>
      <c r="B112" s="14">
        <v>142808036</v>
      </c>
      <c r="C112" s="14" t="s">
        <v>144</v>
      </c>
      <c r="D112" s="14">
        <v>9</v>
      </c>
      <c r="E112" s="14" t="s">
        <v>37</v>
      </c>
      <c r="F112" s="14" t="s">
        <v>150</v>
      </c>
      <c r="G112" s="14" t="s">
        <v>8</v>
      </c>
      <c r="H112" s="15">
        <v>44940</v>
      </c>
      <c r="I112" s="17">
        <v>0.54166666666666663</v>
      </c>
      <c r="J112" s="29"/>
      <c r="K112" s="29"/>
      <c r="L112" s="18">
        <v>44935</v>
      </c>
      <c r="M112" s="18">
        <v>44941</v>
      </c>
      <c r="N112" s="18"/>
    </row>
    <row r="113" spans="1:15" hidden="1" x14ac:dyDescent="0.25">
      <c r="A113" s="14" t="s">
        <v>14</v>
      </c>
      <c r="B113" s="14">
        <v>141500054</v>
      </c>
      <c r="C113" s="14" t="s">
        <v>209</v>
      </c>
      <c r="D113" s="14">
        <v>11</v>
      </c>
      <c r="E113" s="14" t="s">
        <v>42</v>
      </c>
      <c r="F113" s="14" t="s">
        <v>213</v>
      </c>
      <c r="G113" s="14" t="s">
        <v>28</v>
      </c>
      <c r="H113" s="15">
        <v>44940</v>
      </c>
      <c r="I113" s="17">
        <v>0.58333333333333337</v>
      </c>
      <c r="J113" s="14" t="s">
        <v>229</v>
      </c>
      <c r="K113" s="29"/>
      <c r="L113" s="18">
        <v>44935</v>
      </c>
      <c r="M113" s="18">
        <v>44941</v>
      </c>
      <c r="N113" s="18"/>
    </row>
    <row r="114" spans="1:15" hidden="1" x14ac:dyDescent="0.25">
      <c r="A114" s="14" t="s">
        <v>118</v>
      </c>
      <c r="B114" s="14">
        <v>142810052</v>
      </c>
      <c r="C114" s="14" t="s">
        <v>117</v>
      </c>
      <c r="D114" s="14">
        <v>11</v>
      </c>
      <c r="E114" s="14" t="s">
        <v>116</v>
      </c>
      <c r="F114" s="14" t="s">
        <v>122</v>
      </c>
      <c r="G114" s="14" t="s">
        <v>8</v>
      </c>
      <c r="H114" s="15">
        <v>44940</v>
      </c>
      <c r="I114" s="17">
        <v>0.625</v>
      </c>
      <c r="J114" s="29"/>
      <c r="K114" s="29"/>
      <c r="L114" s="18">
        <v>44935</v>
      </c>
      <c r="M114" s="18">
        <v>44941</v>
      </c>
      <c r="N114" s="18"/>
    </row>
    <row r="115" spans="1:15" hidden="1" x14ac:dyDescent="0.25">
      <c r="A115" s="14" t="s">
        <v>43</v>
      </c>
      <c r="B115" s="14">
        <v>142700053</v>
      </c>
      <c r="C115" s="14" t="s">
        <v>183</v>
      </c>
      <c r="D115" s="14">
        <v>11</v>
      </c>
      <c r="E115" s="14" t="s">
        <v>52</v>
      </c>
      <c r="F115" s="14" t="s">
        <v>187</v>
      </c>
      <c r="G115" s="14" t="s">
        <v>21</v>
      </c>
      <c r="H115" s="15">
        <v>44940</v>
      </c>
      <c r="I115" s="17">
        <v>0.6875</v>
      </c>
      <c r="J115" s="14" t="s">
        <v>229</v>
      </c>
      <c r="K115" s="28" t="s">
        <v>257</v>
      </c>
      <c r="L115" s="14"/>
      <c r="M115" s="14"/>
      <c r="N115" s="29" t="s">
        <v>255</v>
      </c>
    </row>
    <row r="116" spans="1:15" hidden="1" x14ac:dyDescent="0.25">
      <c r="A116" s="23" t="s">
        <v>48</v>
      </c>
      <c r="B116" s="23">
        <v>142712051</v>
      </c>
      <c r="C116" s="23" t="s">
        <v>153</v>
      </c>
      <c r="D116" s="23">
        <v>11</v>
      </c>
      <c r="E116" s="23" t="s">
        <v>59</v>
      </c>
      <c r="F116" s="23" t="s">
        <v>159</v>
      </c>
      <c r="G116" s="23" t="s">
        <v>36</v>
      </c>
      <c r="H116" s="15">
        <v>44941</v>
      </c>
      <c r="I116" s="17">
        <v>0.54166666666666663</v>
      </c>
      <c r="J116" s="14" t="s">
        <v>237</v>
      </c>
      <c r="K116" s="30" t="s">
        <v>239</v>
      </c>
      <c r="L116" s="14"/>
      <c r="M116" s="14"/>
      <c r="N116" s="29"/>
    </row>
    <row r="117" spans="1:15" hidden="1" x14ac:dyDescent="0.25">
      <c r="A117" s="14" t="s">
        <v>45</v>
      </c>
      <c r="B117" s="14">
        <v>142702060</v>
      </c>
      <c r="C117" s="14" t="s">
        <v>173</v>
      </c>
      <c r="D117" s="14">
        <v>12</v>
      </c>
      <c r="E117" s="14" t="s">
        <v>29</v>
      </c>
      <c r="F117" s="14" t="s">
        <v>177</v>
      </c>
      <c r="G117" s="14" t="s">
        <v>21</v>
      </c>
      <c r="H117" s="15">
        <v>44947</v>
      </c>
      <c r="I117" s="17">
        <v>0.41666666666666669</v>
      </c>
      <c r="J117" s="28" t="s">
        <v>261</v>
      </c>
      <c r="K117" s="28" t="s">
        <v>258</v>
      </c>
      <c r="L117" s="18">
        <v>44942</v>
      </c>
      <c r="M117" s="18">
        <v>44948</v>
      </c>
      <c r="N117" s="18"/>
    </row>
    <row r="118" spans="1:15" hidden="1" x14ac:dyDescent="0.25">
      <c r="A118" s="14" t="s">
        <v>136</v>
      </c>
      <c r="B118" s="14">
        <v>142811056</v>
      </c>
      <c r="C118" s="14" t="s">
        <v>135</v>
      </c>
      <c r="D118" s="14">
        <v>12</v>
      </c>
      <c r="E118" s="14" t="s">
        <v>38</v>
      </c>
      <c r="F118" s="14" t="s">
        <v>141</v>
      </c>
      <c r="G118" s="14" t="s">
        <v>28</v>
      </c>
      <c r="H118" s="15">
        <v>44947</v>
      </c>
      <c r="I118" s="17">
        <v>0.5</v>
      </c>
      <c r="J118" s="14" t="s">
        <v>229</v>
      </c>
      <c r="K118" s="29"/>
      <c r="L118" s="18">
        <v>44942</v>
      </c>
      <c r="M118" s="18">
        <v>44948</v>
      </c>
      <c r="N118" s="18"/>
    </row>
    <row r="119" spans="1:15" hidden="1" x14ac:dyDescent="0.25">
      <c r="A119" s="14" t="s">
        <v>47</v>
      </c>
      <c r="B119" s="14">
        <v>142710060</v>
      </c>
      <c r="C119" s="14" t="s">
        <v>161</v>
      </c>
      <c r="D119" s="14">
        <v>12</v>
      </c>
      <c r="E119" s="14" t="s">
        <v>11</v>
      </c>
      <c r="F119" s="14" t="s">
        <v>165</v>
      </c>
      <c r="G119" s="14" t="s">
        <v>21</v>
      </c>
      <c r="H119" s="15">
        <v>44947</v>
      </c>
      <c r="I119" s="17">
        <v>0.5</v>
      </c>
      <c r="J119" s="28" t="s">
        <v>261</v>
      </c>
      <c r="K119" s="28" t="s">
        <v>258</v>
      </c>
      <c r="L119" s="18">
        <v>44942</v>
      </c>
      <c r="M119" s="18">
        <v>44948</v>
      </c>
      <c r="N119" s="18"/>
    </row>
    <row r="120" spans="1:15" hidden="1" x14ac:dyDescent="0.25">
      <c r="A120" s="14" t="s">
        <v>14</v>
      </c>
      <c r="B120" s="14">
        <v>141500056</v>
      </c>
      <c r="C120" s="14" t="s">
        <v>209</v>
      </c>
      <c r="D120" s="14">
        <v>12</v>
      </c>
      <c r="E120" s="14" t="s">
        <v>42</v>
      </c>
      <c r="F120" s="14" t="s">
        <v>65</v>
      </c>
      <c r="G120" s="14" t="s">
        <v>28</v>
      </c>
      <c r="H120" s="15">
        <v>44947</v>
      </c>
      <c r="I120" s="17">
        <v>0.58333333333333337</v>
      </c>
      <c r="J120" s="14" t="s">
        <v>229</v>
      </c>
      <c r="K120" s="29"/>
      <c r="L120" s="18">
        <v>44942</v>
      </c>
      <c r="M120" s="18">
        <v>44948</v>
      </c>
      <c r="N120" s="18"/>
    </row>
    <row r="121" spans="1:15" x14ac:dyDescent="0.25">
      <c r="A121" s="14" t="s">
        <v>0</v>
      </c>
      <c r="B121" s="14">
        <v>141402060</v>
      </c>
      <c r="C121" s="14" t="s">
        <v>216</v>
      </c>
      <c r="D121" s="14">
        <v>12</v>
      </c>
      <c r="E121" s="14" t="s">
        <v>215</v>
      </c>
      <c r="F121" s="14" t="s">
        <v>221</v>
      </c>
      <c r="G121" s="14" t="s">
        <v>2</v>
      </c>
      <c r="H121" s="15">
        <v>44947</v>
      </c>
      <c r="I121" s="17">
        <v>0.58333333333333337</v>
      </c>
      <c r="J121" s="28" t="s">
        <v>261</v>
      </c>
      <c r="K121" s="28" t="s">
        <v>258</v>
      </c>
      <c r="L121" s="18">
        <v>44942</v>
      </c>
      <c r="M121" s="18">
        <v>44948</v>
      </c>
      <c r="N121" s="18"/>
    </row>
    <row r="122" spans="1:15" hidden="1" x14ac:dyDescent="0.25">
      <c r="A122" s="19" t="s">
        <v>50</v>
      </c>
      <c r="B122" s="19">
        <v>142904133</v>
      </c>
      <c r="C122" s="19" t="s">
        <v>102</v>
      </c>
      <c r="D122" s="19">
        <v>23</v>
      </c>
      <c r="E122" s="19" t="s">
        <v>70</v>
      </c>
      <c r="F122" s="19" t="s">
        <v>71</v>
      </c>
      <c r="G122" s="19" t="s">
        <v>36</v>
      </c>
      <c r="H122" s="20">
        <v>44947</v>
      </c>
      <c r="I122" s="21">
        <v>0.5</v>
      </c>
      <c r="J122" s="31"/>
      <c r="K122" s="31"/>
      <c r="L122" s="22">
        <v>44935</v>
      </c>
      <c r="M122" s="22">
        <v>44948</v>
      </c>
      <c r="N122" s="22" t="s">
        <v>76</v>
      </c>
      <c r="O122" s="3"/>
    </row>
    <row r="123" spans="1:15" hidden="1" x14ac:dyDescent="0.25">
      <c r="A123" s="19" t="s">
        <v>50</v>
      </c>
      <c r="B123" s="19">
        <v>142904134</v>
      </c>
      <c r="C123" s="19" t="s">
        <v>102</v>
      </c>
      <c r="D123" s="19">
        <v>23</v>
      </c>
      <c r="E123" s="19" t="s">
        <v>72</v>
      </c>
      <c r="F123" s="19" t="s">
        <v>105</v>
      </c>
      <c r="G123" s="19" t="s">
        <v>36</v>
      </c>
      <c r="H123" s="20">
        <v>44947</v>
      </c>
      <c r="I123" s="21">
        <v>0.5</v>
      </c>
      <c r="J123" s="31"/>
      <c r="K123" s="31"/>
      <c r="L123" s="22">
        <v>44935</v>
      </c>
      <c r="M123" s="22">
        <v>44948</v>
      </c>
      <c r="N123" s="22" t="s">
        <v>76</v>
      </c>
      <c r="O123" s="3"/>
    </row>
    <row r="124" spans="1:15" hidden="1" x14ac:dyDescent="0.25">
      <c r="A124" s="19" t="s">
        <v>50</v>
      </c>
      <c r="B124" s="19">
        <v>142904135</v>
      </c>
      <c r="C124" s="19" t="s">
        <v>102</v>
      </c>
      <c r="D124" s="19">
        <v>23</v>
      </c>
      <c r="E124" s="19" t="s">
        <v>70</v>
      </c>
      <c r="F124" s="19" t="s">
        <v>105</v>
      </c>
      <c r="G124" s="19" t="s">
        <v>36</v>
      </c>
      <c r="H124" s="20">
        <v>44947</v>
      </c>
      <c r="I124" s="21">
        <v>0.54166666666666663</v>
      </c>
      <c r="J124" s="31"/>
      <c r="K124" s="31"/>
      <c r="L124" s="22">
        <v>44935</v>
      </c>
      <c r="M124" s="22">
        <v>44948</v>
      </c>
      <c r="N124" s="22" t="s">
        <v>76</v>
      </c>
      <c r="O124" s="3"/>
    </row>
    <row r="125" spans="1:15" hidden="1" x14ac:dyDescent="0.25">
      <c r="A125" s="19" t="s">
        <v>50</v>
      </c>
      <c r="B125" s="19">
        <v>142904136</v>
      </c>
      <c r="C125" s="19" t="s">
        <v>102</v>
      </c>
      <c r="D125" s="19">
        <v>23</v>
      </c>
      <c r="E125" s="19" t="s">
        <v>71</v>
      </c>
      <c r="F125" s="19" t="s">
        <v>72</v>
      </c>
      <c r="G125" s="19" t="s">
        <v>36</v>
      </c>
      <c r="H125" s="20">
        <v>44947</v>
      </c>
      <c r="I125" s="21">
        <v>0.54166666666666663</v>
      </c>
      <c r="J125" s="31"/>
      <c r="K125" s="31"/>
      <c r="L125" s="22">
        <v>44935</v>
      </c>
      <c r="M125" s="22">
        <v>44948</v>
      </c>
      <c r="N125" s="22" t="s">
        <v>76</v>
      </c>
      <c r="O125" s="3"/>
    </row>
    <row r="126" spans="1:15" hidden="1" x14ac:dyDescent="0.25">
      <c r="A126" s="19" t="s">
        <v>50</v>
      </c>
      <c r="B126" s="19">
        <v>142904137</v>
      </c>
      <c r="C126" s="19" t="s">
        <v>102</v>
      </c>
      <c r="D126" s="19">
        <v>23</v>
      </c>
      <c r="E126" s="19" t="s">
        <v>105</v>
      </c>
      <c r="F126" s="19" t="s">
        <v>71</v>
      </c>
      <c r="G126" s="19" t="s">
        <v>36</v>
      </c>
      <c r="H126" s="20">
        <v>44947</v>
      </c>
      <c r="I126" s="21">
        <v>0.58333333333333337</v>
      </c>
      <c r="J126" s="31"/>
      <c r="K126" s="31"/>
      <c r="L126" s="22">
        <v>44935</v>
      </c>
      <c r="M126" s="22">
        <v>44948</v>
      </c>
      <c r="N126" s="22" t="s">
        <v>76</v>
      </c>
      <c r="O126" s="3"/>
    </row>
    <row r="127" spans="1:15" hidden="1" x14ac:dyDescent="0.25">
      <c r="A127" s="19" t="s">
        <v>50</v>
      </c>
      <c r="B127" s="19">
        <v>142904138</v>
      </c>
      <c r="C127" s="19" t="s">
        <v>102</v>
      </c>
      <c r="D127" s="19">
        <v>23</v>
      </c>
      <c r="E127" s="19" t="s">
        <v>72</v>
      </c>
      <c r="F127" s="19" t="s">
        <v>70</v>
      </c>
      <c r="G127" s="19" t="s">
        <v>36</v>
      </c>
      <c r="H127" s="20">
        <v>44947</v>
      </c>
      <c r="I127" s="21">
        <v>0.58333333333333337</v>
      </c>
      <c r="J127" s="31"/>
      <c r="K127" s="31"/>
      <c r="L127" s="22">
        <v>44935</v>
      </c>
      <c r="M127" s="22">
        <v>44948</v>
      </c>
      <c r="N127" s="22" t="s">
        <v>76</v>
      </c>
      <c r="O127" s="3"/>
    </row>
    <row r="128" spans="1:15" hidden="1" x14ac:dyDescent="0.25">
      <c r="A128" s="19" t="s">
        <v>73</v>
      </c>
      <c r="B128" s="19">
        <v>141601067</v>
      </c>
      <c r="C128" s="19" t="s">
        <v>200</v>
      </c>
      <c r="D128" s="19">
        <v>12</v>
      </c>
      <c r="E128" s="19" t="s">
        <v>199</v>
      </c>
      <c r="F128" s="19" t="s">
        <v>202</v>
      </c>
      <c r="G128" s="19" t="s">
        <v>36</v>
      </c>
      <c r="H128" s="20">
        <v>44948</v>
      </c>
      <c r="I128" s="21">
        <v>0.54166666666666663</v>
      </c>
      <c r="J128" s="34" t="s">
        <v>243</v>
      </c>
      <c r="K128" s="34" t="s">
        <v>245</v>
      </c>
      <c r="L128" s="22">
        <v>44935</v>
      </c>
      <c r="M128" s="22">
        <v>44948</v>
      </c>
      <c r="N128" s="22" t="s">
        <v>76</v>
      </c>
      <c r="O128" s="3"/>
    </row>
    <row r="129" spans="1:15" hidden="1" x14ac:dyDescent="0.25">
      <c r="A129" s="19" t="s">
        <v>73</v>
      </c>
      <c r="B129" s="19">
        <v>141601068</v>
      </c>
      <c r="C129" s="19" t="s">
        <v>200</v>
      </c>
      <c r="D129" s="19">
        <v>12</v>
      </c>
      <c r="E129" s="19" t="s">
        <v>206</v>
      </c>
      <c r="F129" s="19" t="s">
        <v>205</v>
      </c>
      <c r="G129" s="19" t="s">
        <v>36</v>
      </c>
      <c r="H129" s="20">
        <v>44948</v>
      </c>
      <c r="I129" s="21">
        <v>0.54166666666666663</v>
      </c>
      <c r="J129" s="34" t="s">
        <v>243</v>
      </c>
      <c r="K129" s="34" t="s">
        <v>245</v>
      </c>
      <c r="L129" s="22">
        <v>44935</v>
      </c>
      <c r="M129" s="22">
        <v>44948</v>
      </c>
      <c r="N129" s="22" t="s">
        <v>76</v>
      </c>
      <c r="O129" s="3"/>
    </row>
    <row r="130" spans="1:15" hidden="1" x14ac:dyDescent="0.25">
      <c r="A130" s="19" t="s">
        <v>73</v>
      </c>
      <c r="B130" s="19">
        <v>141601069</v>
      </c>
      <c r="C130" s="19" t="s">
        <v>200</v>
      </c>
      <c r="D130" s="19">
        <v>12</v>
      </c>
      <c r="E130" s="19" t="s">
        <v>199</v>
      </c>
      <c r="F130" s="19" t="s">
        <v>205</v>
      </c>
      <c r="G130" s="19" t="s">
        <v>36</v>
      </c>
      <c r="H130" s="20">
        <v>44948</v>
      </c>
      <c r="I130" s="21">
        <v>0.58333333333333337</v>
      </c>
      <c r="J130" s="34" t="s">
        <v>243</v>
      </c>
      <c r="K130" s="34" t="s">
        <v>245</v>
      </c>
      <c r="L130" s="22">
        <v>44935</v>
      </c>
      <c r="M130" s="22">
        <v>44948</v>
      </c>
      <c r="N130" s="22" t="s">
        <v>76</v>
      </c>
      <c r="O130" s="3"/>
    </row>
    <row r="131" spans="1:15" hidden="1" x14ac:dyDescent="0.25">
      <c r="A131" s="19" t="s">
        <v>73</v>
      </c>
      <c r="B131" s="19">
        <v>141601070</v>
      </c>
      <c r="C131" s="19" t="s">
        <v>200</v>
      </c>
      <c r="D131" s="19">
        <v>12</v>
      </c>
      <c r="E131" s="19" t="s">
        <v>202</v>
      </c>
      <c r="F131" s="19" t="s">
        <v>206</v>
      </c>
      <c r="G131" s="19" t="s">
        <v>36</v>
      </c>
      <c r="H131" s="20">
        <v>44948</v>
      </c>
      <c r="I131" s="21">
        <v>0.58333333333333337</v>
      </c>
      <c r="J131" s="34" t="s">
        <v>243</v>
      </c>
      <c r="K131" s="34" t="s">
        <v>245</v>
      </c>
      <c r="L131" s="22">
        <v>44935</v>
      </c>
      <c r="M131" s="22">
        <v>44948</v>
      </c>
      <c r="N131" s="22" t="s">
        <v>76</v>
      </c>
      <c r="O131" s="3"/>
    </row>
    <row r="132" spans="1:15" hidden="1" x14ac:dyDescent="0.25">
      <c r="A132" s="19" t="s">
        <v>73</v>
      </c>
      <c r="B132" s="19">
        <v>141601071</v>
      </c>
      <c r="C132" s="19" t="s">
        <v>200</v>
      </c>
      <c r="D132" s="19">
        <v>12</v>
      </c>
      <c r="E132" s="19" t="s">
        <v>205</v>
      </c>
      <c r="F132" s="19" t="s">
        <v>202</v>
      </c>
      <c r="G132" s="19" t="s">
        <v>36</v>
      </c>
      <c r="H132" s="20">
        <v>44948</v>
      </c>
      <c r="I132" s="21">
        <v>0.625</v>
      </c>
      <c r="J132" s="34" t="s">
        <v>243</v>
      </c>
      <c r="K132" s="34" t="s">
        <v>245</v>
      </c>
      <c r="L132" s="22">
        <v>44935</v>
      </c>
      <c r="M132" s="22">
        <v>44948</v>
      </c>
      <c r="N132" s="22" t="s">
        <v>76</v>
      </c>
      <c r="O132" s="3"/>
    </row>
    <row r="133" spans="1:15" hidden="1" x14ac:dyDescent="0.25">
      <c r="A133" s="19" t="s">
        <v>73</v>
      </c>
      <c r="B133" s="19">
        <v>141601072</v>
      </c>
      <c r="C133" s="19" t="s">
        <v>200</v>
      </c>
      <c r="D133" s="19">
        <v>12</v>
      </c>
      <c r="E133" s="19" t="s">
        <v>206</v>
      </c>
      <c r="F133" s="19" t="s">
        <v>199</v>
      </c>
      <c r="G133" s="19" t="s">
        <v>36</v>
      </c>
      <c r="H133" s="20">
        <v>44948</v>
      </c>
      <c r="I133" s="21">
        <v>0.625</v>
      </c>
      <c r="J133" s="34" t="s">
        <v>243</v>
      </c>
      <c r="K133" s="34" t="s">
        <v>245</v>
      </c>
      <c r="L133" s="22">
        <v>44935</v>
      </c>
      <c r="M133" s="22">
        <v>44948</v>
      </c>
      <c r="N133" s="22" t="s">
        <v>76</v>
      </c>
      <c r="O133" s="3"/>
    </row>
    <row r="134" spans="1:15" x14ac:dyDescent="0.25">
      <c r="A134" s="14" t="s">
        <v>0</v>
      </c>
      <c r="B134" s="14">
        <v>141402064</v>
      </c>
      <c r="C134" s="14" t="s">
        <v>216</v>
      </c>
      <c r="D134" s="14">
        <v>13</v>
      </c>
      <c r="E134" s="14" t="s">
        <v>215</v>
      </c>
      <c r="F134" s="14" t="s">
        <v>220</v>
      </c>
      <c r="G134" s="14" t="s">
        <v>28</v>
      </c>
      <c r="H134" s="15">
        <v>44951</v>
      </c>
      <c r="I134" s="17">
        <v>0.79166666666666663</v>
      </c>
      <c r="J134" s="14" t="s">
        <v>229</v>
      </c>
      <c r="K134" s="14" t="s">
        <v>230</v>
      </c>
      <c r="L134" s="18">
        <v>44949</v>
      </c>
      <c r="M134" s="18">
        <v>44955</v>
      </c>
      <c r="N134" s="18"/>
    </row>
    <row r="135" spans="1:15" hidden="1" x14ac:dyDescent="0.25">
      <c r="A135" s="14" t="s">
        <v>44</v>
      </c>
      <c r="B135" s="14">
        <v>142703065</v>
      </c>
      <c r="C135" s="14" t="s">
        <v>178</v>
      </c>
      <c r="D135" s="14">
        <v>13</v>
      </c>
      <c r="E135" s="14" t="s">
        <v>24</v>
      </c>
      <c r="F135" s="14" t="s">
        <v>33</v>
      </c>
      <c r="G135" s="14" t="s">
        <v>1</v>
      </c>
      <c r="H135" s="15">
        <v>44954</v>
      </c>
      <c r="I135" s="17">
        <v>0.39583333333333331</v>
      </c>
      <c r="J135" s="14" t="s">
        <v>231</v>
      </c>
      <c r="K135" s="14" t="s">
        <v>82</v>
      </c>
      <c r="L135" s="18">
        <v>44949</v>
      </c>
      <c r="M135" s="18">
        <v>44955</v>
      </c>
      <c r="N135" s="18"/>
    </row>
    <row r="136" spans="1:15" hidden="1" x14ac:dyDescent="0.25">
      <c r="A136" s="14" t="s">
        <v>48</v>
      </c>
      <c r="B136" s="14">
        <v>142712061</v>
      </c>
      <c r="C136" s="14" t="s">
        <v>153</v>
      </c>
      <c r="D136" s="14">
        <v>13</v>
      </c>
      <c r="E136" s="14" t="s">
        <v>59</v>
      </c>
      <c r="F136" s="14" t="s">
        <v>157</v>
      </c>
      <c r="G136" s="14" t="s">
        <v>28</v>
      </c>
      <c r="H136" s="15">
        <v>44954</v>
      </c>
      <c r="I136" s="17">
        <v>0.5</v>
      </c>
      <c r="J136" s="14" t="s">
        <v>231</v>
      </c>
      <c r="K136" s="14" t="s">
        <v>82</v>
      </c>
      <c r="L136" s="18">
        <v>44949</v>
      </c>
      <c r="M136" s="18">
        <v>44955</v>
      </c>
      <c r="N136" s="18"/>
    </row>
    <row r="137" spans="1:15" hidden="1" x14ac:dyDescent="0.25">
      <c r="A137" s="14" t="s">
        <v>47</v>
      </c>
      <c r="B137" s="14">
        <v>142710064</v>
      </c>
      <c r="C137" s="14" t="s">
        <v>161</v>
      </c>
      <c r="D137" s="14">
        <v>13</v>
      </c>
      <c r="E137" s="14" t="s">
        <v>11</v>
      </c>
      <c r="F137" s="14" t="s">
        <v>60</v>
      </c>
      <c r="G137" s="14" t="s">
        <v>28</v>
      </c>
      <c r="H137" s="15">
        <v>44954</v>
      </c>
      <c r="I137" s="17">
        <v>0.58333333333333337</v>
      </c>
      <c r="J137" s="14" t="s">
        <v>231</v>
      </c>
      <c r="K137" s="14" t="s">
        <v>82</v>
      </c>
      <c r="L137" s="18">
        <v>44949</v>
      </c>
      <c r="M137" s="18">
        <v>44955</v>
      </c>
      <c r="N137" s="18"/>
    </row>
    <row r="138" spans="1:15" hidden="1" x14ac:dyDescent="0.25">
      <c r="A138" s="14" t="s">
        <v>126</v>
      </c>
      <c r="B138" s="14">
        <v>142809065</v>
      </c>
      <c r="C138" s="14" t="s">
        <v>125</v>
      </c>
      <c r="D138" s="14">
        <v>13</v>
      </c>
      <c r="E138" s="14" t="s">
        <v>39</v>
      </c>
      <c r="F138" s="14" t="s">
        <v>131</v>
      </c>
      <c r="G138" s="14" t="s">
        <v>8</v>
      </c>
      <c r="H138" s="15">
        <v>44954</v>
      </c>
      <c r="I138" s="17">
        <v>0.58333333333333337</v>
      </c>
      <c r="J138" s="14" t="s">
        <v>79</v>
      </c>
      <c r="K138" s="14" t="s">
        <v>80</v>
      </c>
      <c r="L138" s="18">
        <v>44949</v>
      </c>
      <c r="M138" s="18">
        <v>44955</v>
      </c>
      <c r="N138" s="18"/>
    </row>
    <row r="139" spans="1:15" hidden="1" x14ac:dyDescent="0.25">
      <c r="A139" s="14" t="s">
        <v>45</v>
      </c>
      <c r="B139" s="14">
        <v>142702064</v>
      </c>
      <c r="C139" s="14" t="s">
        <v>173</v>
      </c>
      <c r="D139" s="14">
        <v>13</v>
      </c>
      <c r="E139" s="14" t="s">
        <v>29</v>
      </c>
      <c r="F139" s="14" t="s">
        <v>57</v>
      </c>
      <c r="G139" s="14" t="s">
        <v>1</v>
      </c>
      <c r="H139" s="15">
        <v>44955</v>
      </c>
      <c r="I139" s="17">
        <v>0.39583333333333331</v>
      </c>
      <c r="J139" s="14" t="s">
        <v>229</v>
      </c>
      <c r="K139" s="14" t="s">
        <v>230</v>
      </c>
      <c r="L139" s="18">
        <v>44949</v>
      </c>
      <c r="M139" s="18">
        <v>44955</v>
      </c>
      <c r="N139" s="18"/>
    </row>
    <row r="140" spans="1:15" hidden="1" x14ac:dyDescent="0.25">
      <c r="A140" s="14" t="s">
        <v>46</v>
      </c>
      <c r="B140" s="14">
        <v>142706069</v>
      </c>
      <c r="C140" s="14" t="s">
        <v>169</v>
      </c>
      <c r="D140" s="14">
        <v>14</v>
      </c>
      <c r="E140" s="14" t="s">
        <v>34</v>
      </c>
      <c r="F140" s="14" t="s">
        <v>26</v>
      </c>
      <c r="G140" s="14" t="s">
        <v>21</v>
      </c>
      <c r="H140" s="15">
        <v>44960</v>
      </c>
      <c r="I140" s="17">
        <v>0.79166666666666663</v>
      </c>
      <c r="J140" s="14" t="s">
        <v>262</v>
      </c>
      <c r="K140" s="14" t="s">
        <v>79</v>
      </c>
      <c r="L140" s="18">
        <v>44956</v>
      </c>
      <c r="M140" s="18">
        <v>44962</v>
      </c>
      <c r="N140" s="18"/>
    </row>
    <row r="141" spans="1:15" hidden="1" x14ac:dyDescent="0.25">
      <c r="A141" s="14" t="s">
        <v>136</v>
      </c>
      <c r="B141" s="14">
        <v>142811068</v>
      </c>
      <c r="C141" s="14" t="s">
        <v>135</v>
      </c>
      <c r="D141" s="14">
        <v>14</v>
      </c>
      <c r="E141" s="14" t="s">
        <v>38</v>
      </c>
      <c r="F141" s="14" t="s">
        <v>139</v>
      </c>
      <c r="G141" s="14" t="s">
        <v>28</v>
      </c>
      <c r="H141" s="15">
        <v>44961</v>
      </c>
      <c r="I141" s="17">
        <v>0.5</v>
      </c>
      <c r="J141" s="14" t="s">
        <v>240</v>
      </c>
      <c r="K141" s="14" t="s">
        <v>232</v>
      </c>
      <c r="L141" s="18">
        <v>44956</v>
      </c>
      <c r="M141" s="18">
        <v>44962</v>
      </c>
      <c r="N141" s="18"/>
    </row>
    <row r="142" spans="1:15" hidden="1" x14ac:dyDescent="0.25">
      <c r="A142" s="14" t="s">
        <v>118</v>
      </c>
      <c r="B142" s="14">
        <v>142810066</v>
      </c>
      <c r="C142" s="14" t="s">
        <v>117</v>
      </c>
      <c r="D142" s="14">
        <v>14</v>
      </c>
      <c r="E142" s="14" t="s">
        <v>116</v>
      </c>
      <c r="F142" s="14" t="s">
        <v>121</v>
      </c>
      <c r="G142" s="14" t="s">
        <v>28</v>
      </c>
      <c r="H142" s="15">
        <v>44961</v>
      </c>
      <c r="I142" s="17">
        <v>0.58333333333333337</v>
      </c>
      <c r="J142" s="14" t="s">
        <v>240</v>
      </c>
      <c r="K142" s="14" t="s">
        <v>232</v>
      </c>
      <c r="L142" s="18">
        <v>44956</v>
      </c>
      <c r="M142" s="18">
        <v>44962</v>
      </c>
      <c r="N142" s="18"/>
    </row>
    <row r="143" spans="1:15" hidden="1" x14ac:dyDescent="0.25">
      <c r="A143" s="14" t="s">
        <v>14</v>
      </c>
      <c r="B143" s="14">
        <v>141500068</v>
      </c>
      <c r="C143" s="14" t="s">
        <v>209</v>
      </c>
      <c r="D143" s="14">
        <v>14</v>
      </c>
      <c r="E143" s="14" t="s">
        <v>42</v>
      </c>
      <c r="F143" s="14" t="s">
        <v>211</v>
      </c>
      <c r="G143" s="14" t="s">
        <v>1</v>
      </c>
      <c r="H143" s="15">
        <v>44961</v>
      </c>
      <c r="I143" s="17">
        <v>0.58333333333333337</v>
      </c>
      <c r="J143" s="14" t="s">
        <v>245</v>
      </c>
      <c r="K143" s="14" t="s">
        <v>244</v>
      </c>
      <c r="L143" s="18">
        <v>44956</v>
      </c>
      <c r="M143" s="18">
        <v>44962</v>
      </c>
      <c r="N143" s="18"/>
    </row>
    <row r="144" spans="1:15" hidden="1" x14ac:dyDescent="0.25">
      <c r="A144" s="19" t="s">
        <v>191</v>
      </c>
      <c r="B144" s="19">
        <v>141602067</v>
      </c>
      <c r="C144" s="19" t="s">
        <v>190</v>
      </c>
      <c r="D144" s="19">
        <v>12</v>
      </c>
      <c r="E144" s="19" t="s">
        <v>192</v>
      </c>
      <c r="F144" s="19" t="s">
        <v>189</v>
      </c>
      <c r="G144" s="19" t="s">
        <v>36</v>
      </c>
      <c r="H144" s="20">
        <v>44962</v>
      </c>
      <c r="I144" s="21">
        <v>0.54166666666666663</v>
      </c>
      <c r="J144" s="25" t="s">
        <v>233</v>
      </c>
      <c r="K144" s="25" t="s">
        <v>234</v>
      </c>
      <c r="L144" s="22">
        <v>44949</v>
      </c>
      <c r="M144" s="22">
        <v>44969</v>
      </c>
      <c r="N144" s="22" t="s">
        <v>76</v>
      </c>
      <c r="O144" s="3"/>
    </row>
    <row r="145" spans="1:15" hidden="1" x14ac:dyDescent="0.25">
      <c r="A145" s="19" t="s">
        <v>191</v>
      </c>
      <c r="B145" s="19">
        <v>141602068</v>
      </c>
      <c r="C145" s="19" t="s">
        <v>190</v>
      </c>
      <c r="D145" s="19">
        <v>12</v>
      </c>
      <c r="E145" s="19" t="s">
        <v>195</v>
      </c>
      <c r="F145" s="19" t="s">
        <v>194</v>
      </c>
      <c r="G145" s="19" t="s">
        <v>36</v>
      </c>
      <c r="H145" s="20">
        <v>44962</v>
      </c>
      <c r="I145" s="21">
        <v>0.54166666666666663</v>
      </c>
      <c r="J145" s="25" t="s">
        <v>233</v>
      </c>
      <c r="K145" s="25" t="s">
        <v>234</v>
      </c>
      <c r="L145" s="22">
        <v>44949</v>
      </c>
      <c r="M145" s="22">
        <v>44969</v>
      </c>
      <c r="N145" s="22" t="s">
        <v>76</v>
      </c>
      <c r="O145" s="3"/>
    </row>
    <row r="146" spans="1:15" hidden="1" x14ac:dyDescent="0.25">
      <c r="A146" s="19" t="s">
        <v>191</v>
      </c>
      <c r="B146" s="19">
        <v>141602069</v>
      </c>
      <c r="C146" s="19" t="s">
        <v>190</v>
      </c>
      <c r="D146" s="19">
        <v>12</v>
      </c>
      <c r="E146" s="19" t="s">
        <v>192</v>
      </c>
      <c r="F146" s="19" t="s">
        <v>194</v>
      </c>
      <c r="G146" s="19" t="s">
        <v>36</v>
      </c>
      <c r="H146" s="20">
        <v>44962</v>
      </c>
      <c r="I146" s="21">
        <v>0.58333333333333337</v>
      </c>
      <c r="J146" s="25" t="s">
        <v>233</v>
      </c>
      <c r="K146" s="25" t="s">
        <v>234</v>
      </c>
      <c r="L146" s="22">
        <v>44949</v>
      </c>
      <c r="M146" s="22">
        <v>44969</v>
      </c>
      <c r="N146" s="22" t="s">
        <v>76</v>
      </c>
      <c r="O146" s="3"/>
    </row>
    <row r="147" spans="1:15" hidden="1" x14ac:dyDescent="0.25">
      <c r="A147" s="19" t="s">
        <v>191</v>
      </c>
      <c r="B147" s="19">
        <v>141602070</v>
      </c>
      <c r="C147" s="19" t="s">
        <v>190</v>
      </c>
      <c r="D147" s="19">
        <v>12</v>
      </c>
      <c r="E147" s="19" t="s">
        <v>189</v>
      </c>
      <c r="F147" s="19" t="s">
        <v>195</v>
      </c>
      <c r="G147" s="19" t="s">
        <v>36</v>
      </c>
      <c r="H147" s="20">
        <v>44962</v>
      </c>
      <c r="I147" s="21">
        <v>0.58333333333333337</v>
      </c>
      <c r="J147" s="25" t="s">
        <v>233</v>
      </c>
      <c r="K147" s="25" t="s">
        <v>234</v>
      </c>
      <c r="L147" s="22">
        <v>44949</v>
      </c>
      <c r="M147" s="22">
        <v>44969</v>
      </c>
      <c r="N147" s="22" t="s">
        <v>76</v>
      </c>
      <c r="O147" s="3"/>
    </row>
    <row r="148" spans="1:15" hidden="1" x14ac:dyDescent="0.25">
      <c r="A148" s="19" t="s">
        <v>191</v>
      </c>
      <c r="B148" s="19">
        <v>141602071</v>
      </c>
      <c r="C148" s="19" t="s">
        <v>190</v>
      </c>
      <c r="D148" s="19">
        <v>12</v>
      </c>
      <c r="E148" s="19" t="s">
        <v>194</v>
      </c>
      <c r="F148" s="19" t="s">
        <v>189</v>
      </c>
      <c r="G148" s="19" t="s">
        <v>36</v>
      </c>
      <c r="H148" s="20">
        <v>44962</v>
      </c>
      <c r="I148" s="21">
        <v>0.625</v>
      </c>
      <c r="J148" s="25" t="s">
        <v>233</v>
      </c>
      <c r="K148" s="25" t="s">
        <v>234</v>
      </c>
      <c r="L148" s="22">
        <v>44949</v>
      </c>
      <c r="M148" s="22">
        <v>44969</v>
      </c>
      <c r="N148" s="22" t="s">
        <v>76</v>
      </c>
      <c r="O148" s="3"/>
    </row>
    <row r="149" spans="1:15" hidden="1" x14ac:dyDescent="0.25">
      <c r="A149" s="19" t="s">
        <v>191</v>
      </c>
      <c r="B149" s="19">
        <v>141602072</v>
      </c>
      <c r="C149" s="19" t="s">
        <v>190</v>
      </c>
      <c r="D149" s="19">
        <v>12</v>
      </c>
      <c r="E149" s="19" t="s">
        <v>195</v>
      </c>
      <c r="F149" s="19" t="s">
        <v>192</v>
      </c>
      <c r="G149" s="19" t="s">
        <v>36</v>
      </c>
      <c r="H149" s="20">
        <v>44962</v>
      </c>
      <c r="I149" s="21">
        <v>0.625</v>
      </c>
      <c r="J149" s="25" t="s">
        <v>233</v>
      </c>
      <c r="K149" s="25" t="s">
        <v>234</v>
      </c>
      <c r="L149" s="22">
        <v>44949</v>
      </c>
      <c r="M149" s="22">
        <v>44969</v>
      </c>
      <c r="N149" s="22" t="s">
        <v>76</v>
      </c>
      <c r="O149" s="3"/>
    </row>
    <row r="150" spans="1:15" hidden="1" x14ac:dyDescent="0.25">
      <c r="A150" s="19" t="s">
        <v>225</v>
      </c>
      <c r="B150" s="19">
        <v>142907169</v>
      </c>
      <c r="C150" s="19" t="s">
        <v>85</v>
      </c>
      <c r="D150" s="19">
        <v>29</v>
      </c>
      <c r="E150" s="19" t="s">
        <v>89</v>
      </c>
      <c r="F150" s="19" t="s">
        <v>95</v>
      </c>
      <c r="G150" s="19" t="s">
        <v>36</v>
      </c>
      <c r="H150" s="20">
        <v>44968</v>
      </c>
      <c r="I150" s="21">
        <v>0.54166666666666663</v>
      </c>
      <c r="J150" s="25" t="s">
        <v>245</v>
      </c>
      <c r="K150" s="25" t="s">
        <v>241</v>
      </c>
      <c r="L150" s="22">
        <v>44949</v>
      </c>
      <c r="M150" s="22">
        <v>44969</v>
      </c>
      <c r="N150" s="22" t="s">
        <v>76</v>
      </c>
      <c r="O150" s="3"/>
    </row>
    <row r="151" spans="1:15" hidden="1" x14ac:dyDescent="0.25">
      <c r="A151" s="19" t="s">
        <v>225</v>
      </c>
      <c r="B151" s="19">
        <v>142907170</v>
      </c>
      <c r="C151" s="19" t="s">
        <v>85</v>
      </c>
      <c r="D151" s="19">
        <v>29</v>
      </c>
      <c r="E151" s="19" t="s">
        <v>94</v>
      </c>
      <c r="F151" s="19" t="s">
        <v>96</v>
      </c>
      <c r="G151" s="19" t="s">
        <v>36</v>
      </c>
      <c r="H151" s="20">
        <v>44968</v>
      </c>
      <c r="I151" s="21">
        <v>0.54166666666666663</v>
      </c>
      <c r="J151" s="25" t="s">
        <v>245</v>
      </c>
      <c r="K151" s="25" t="s">
        <v>241</v>
      </c>
      <c r="L151" s="22">
        <v>44949</v>
      </c>
      <c r="M151" s="22">
        <v>44969</v>
      </c>
      <c r="N151" s="22" t="s">
        <v>76</v>
      </c>
      <c r="O151" s="3"/>
    </row>
    <row r="152" spans="1:15" hidden="1" x14ac:dyDescent="0.25">
      <c r="A152" s="19" t="s">
        <v>225</v>
      </c>
      <c r="B152" s="19">
        <v>142907171</v>
      </c>
      <c r="C152" s="19" t="s">
        <v>85</v>
      </c>
      <c r="D152" s="19">
        <v>29</v>
      </c>
      <c r="E152" s="19" t="s">
        <v>89</v>
      </c>
      <c r="F152" s="19" t="s">
        <v>96</v>
      </c>
      <c r="G152" s="19" t="s">
        <v>36</v>
      </c>
      <c r="H152" s="20">
        <v>44968</v>
      </c>
      <c r="I152" s="21">
        <v>0.58333333333333337</v>
      </c>
      <c r="J152" s="25" t="s">
        <v>245</v>
      </c>
      <c r="K152" s="25" t="s">
        <v>241</v>
      </c>
      <c r="L152" s="22">
        <v>44949</v>
      </c>
      <c r="M152" s="22">
        <v>44969</v>
      </c>
      <c r="N152" s="22" t="s">
        <v>76</v>
      </c>
      <c r="O152" s="3"/>
    </row>
    <row r="153" spans="1:15" hidden="1" x14ac:dyDescent="0.25">
      <c r="A153" s="19" t="s">
        <v>225</v>
      </c>
      <c r="B153" s="19">
        <v>142907172</v>
      </c>
      <c r="C153" s="19" t="s">
        <v>85</v>
      </c>
      <c r="D153" s="19">
        <v>29</v>
      </c>
      <c r="E153" s="19" t="s">
        <v>95</v>
      </c>
      <c r="F153" s="19" t="s">
        <v>94</v>
      </c>
      <c r="G153" s="19" t="s">
        <v>36</v>
      </c>
      <c r="H153" s="20">
        <v>44968</v>
      </c>
      <c r="I153" s="21">
        <v>0.58333333333333337</v>
      </c>
      <c r="J153" s="25" t="s">
        <v>245</v>
      </c>
      <c r="K153" s="25" t="s">
        <v>241</v>
      </c>
      <c r="L153" s="22">
        <v>44949</v>
      </c>
      <c r="M153" s="22">
        <v>44969</v>
      </c>
      <c r="N153" s="22" t="s">
        <v>76</v>
      </c>
      <c r="O153" s="3"/>
    </row>
    <row r="154" spans="1:15" hidden="1" x14ac:dyDescent="0.25">
      <c r="A154" s="19" t="s">
        <v>225</v>
      </c>
      <c r="B154" s="19">
        <v>142907173</v>
      </c>
      <c r="C154" s="19" t="s">
        <v>85</v>
      </c>
      <c r="D154" s="19">
        <v>29</v>
      </c>
      <c r="E154" s="19" t="s">
        <v>96</v>
      </c>
      <c r="F154" s="19" t="s">
        <v>95</v>
      </c>
      <c r="G154" s="19" t="s">
        <v>36</v>
      </c>
      <c r="H154" s="20">
        <v>44968</v>
      </c>
      <c r="I154" s="21">
        <v>0.625</v>
      </c>
      <c r="J154" s="25" t="s">
        <v>245</v>
      </c>
      <c r="K154" s="25" t="s">
        <v>241</v>
      </c>
      <c r="L154" s="22">
        <v>44949</v>
      </c>
      <c r="M154" s="22">
        <v>44969</v>
      </c>
      <c r="N154" s="22" t="s">
        <v>76</v>
      </c>
      <c r="O154" s="3"/>
    </row>
    <row r="155" spans="1:15" hidden="1" x14ac:dyDescent="0.25">
      <c r="A155" s="19" t="s">
        <v>225</v>
      </c>
      <c r="B155" s="19">
        <v>142907174</v>
      </c>
      <c r="C155" s="19" t="s">
        <v>85</v>
      </c>
      <c r="D155" s="19">
        <v>29</v>
      </c>
      <c r="E155" s="19" t="s">
        <v>94</v>
      </c>
      <c r="F155" s="19" t="s">
        <v>89</v>
      </c>
      <c r="G155" s="19" t="s">
        <v>36</v>
      </c>
      <c r="H155" s="20">
        <v>44968</v>
      </c>
      <c r="I155" s="21">
        <v>0.625</v>
      </c>
      <c r="J155" s="25" t="s">
        <v>245</v>
      </c>
      <c r="K155" s="25" t="s">
        <v>241</v>
      </c>
      <c r="L155" s="22">
        <v>44949</v>
      </c>
      <c r="M155" s="22">
        <v>44969</v>
      </c>
      <c r="N155" s="22" t="s">
        <v>76</v>
      </c>
      <c r="O155" s="3"/>
    </row>
    <row r="156" spans="1:15" hidden="1" x14ac:dyDescent="0.25">
      <c r="A156" s="19" t="s">
        <v>225</v>
      </c>
      <c r="B156" s="19">
        <v>142907175</v>
      </c>
      <c r="C156" s="19" t="s">
        <v>85</v>
      </c>
      <c r="D156" s="19">
        <v>30</v>
      </c>
      <c r="E156" s="19" t="s">
        <v>90</v>
      </c>
      <c r="F156" s="19" t="s">
        <v>92</v>
      </c>
      <c r="G156" s="19" t="s">
        <v>36</v>
      </c>
      <c r="H156" s="20">
        <v>44969</v>
      </c>
      <c r="I156" s="21">
        <v>0.54166666666666663</v>
      </c>
      <c r="J156" s="25" t="s">
        <v>264</v>
      </c>
      <c r="K156" s="25" t="s">
        <v>242</v>
      </c>
      <c r="L156" s="22">
        <v>44949</v>
      </c>
      <c r="M156" s="22">
        <v>44969</v>
      </c>
      <c r="N156" s="22" t="s">
        <v>76</v>
      </c>
      <c r="O156" s="3"/>
    </row>
    <row r="157" spans="1:15" hidden="1" x14ac:dyDescent="0.25">
      <c r="A157" s="19" t="s">
        <v>225</v>
      </c>
      <c r="B157" s="19">
        <v>142907176</v>
      </c>
      <c r="C157" s="19" t="s">
        <v>85</v>
      </c>
      <c r="D157" s="19">
        <v>30</v>
      </c>
      <c r="E157" s="19" t="s">
        <v>91</v>
      </c>
      <c r="F157" s="19" t="s">
        <v>93</v>
      </c>
      <c r="G157" s="19" t="s">
        <v>36</v>
      </c>
      <c r="H157" s="20">
        <v>44969</v>
      </c>
      <c r="I157" s="21">
        <v>0.54166666666666663</v>
      </c>
      <c r="J157" s="25" t="s">
        <v>264</v>
      </c>
      <c r="K157" s="25" t="s">
        <v>242</v>
      </c>
      <c r="L157" s="22">
        <v>44949</v>
      </c>
      <c r="M157" s="22">
        <v>44969</v>
      </c>
      <c r="N157" s="22" t="s">
        <v>76</v>
      </c>
      <c r="O157" s="3"/>
    </row>
    <row r="158" spans="1:15" hidden="1" x14ac:dyDescent="0.25">
      <c r="A158" s="19" t="s">
        <v>225</v>
      </c>
      <c r="B158" s="19">
        <v>142907177</v>
      </c>
      <c r="C158" s="19" t="s">
        <v>85</v>
      </c>
      <c r="D158" s="19">
        <v>30</v>
      </c>
      <c r="E158" s="19" t="s">
        <v>90</v>
      </c>
      <c r="F158" s="19" t="s">
        <v>93</v>
      </c>
      <c r="G158" s="19" t="s">
        <v>36</v>
      </c>
      <c r="H158" s="20">
        <v>44969</v>
      </c>
      <c r="I158" s="21">
        <v>0.58333333333333337</v>
      </c>
      <c r="J158" s="25" t="s">
        <v>264</v>
      </c>
      <c r="K158" s="25" t="s">
        <v>242</v>
      </c>
      <c r="L158" s="22">
        <v>44949</v>
      </c>
      <c r="M158" s="22">
        <v>44969</v>
      </c>
      <c r="N158" s="22" t="s">
        <v>76</v>
      </c>
      <c r="O158" s="3"/>
    </row>
    <row r="159" spans="1:15" hidden="1" x14ac:dyDescent="0.25">
      <c r="A159" s="19" t="s">
        <v>225</v>
      </c>
      <c r="B159" s="19">
        <v>142907178</v>
      </c>
      <c r="C159" s="19" t="s">
        <v>85</v>
      </c>
      <c r="D159" s="19">
        <v>30</v>
      </c>
      <c r="E159" s="19" t="s">
        <v>92</v>
      </c>
      <c r="F159" s="19" t="s">
        <v>91</v>
      </c>
      <c r="G159" s="19" t="s">
        <v>36</v>
      </c>
      <c r="H159" s="20">
        <v>44969</v>
      </c>
      <c r="I159" s="21">
        <v>0.58333333333333337</v>
      </c>
      <c r="J159" s="25" t="s">
        <v>264</v>
      </c>
      <c r="K159" s="25" t="s">
        <v>242</v>
      </c>
      <c r="L159" s="22">
        <v>44949</v>
      </c>
      <c r="M159" s="22">
        <v>44969</v>
      </c>
      <c r="N159" s="22" t="s">
        <v>76</v>
      </c>
      <c r="O159" s="3"/>
    </row>
    <row r="160" spans="1:15" hidden="1" x14ac:dyDescent="0.25">
      <c r="A160" s="19" t="s">
        <v>225</v>
      </c>
      <c r="B160" s="19">
        <v>142907179</v>
      </c>
      <c r="C160" s="19" t="s">
        <v>85</v>
      </c>
      <c r="D160" s="19">
        <v>30</v>
      </c>
      <c r="E160" s="19" t="s">
        <v>93</v>
      </c>
      <c r="F160" s="19" t="s">
        <v>92</v>
      </c>
      <c r="G160" s="19" t="s">
        <v>36</v>
      </c>
      <c r="H160" s="20">
        <v>44969</v>
      </c>
      <c r="I160" s="21">
        <v>0.625</v>
      </c>
      <c r="J160" s="25" t="s">
        <v>264</v>
      </c>
      <c r="K160" s="25" t="s">
        <v>242</v>
      </c>
      <c r="L160" s="22">
        <v>44949</v>
      </c>
      <c r="M160" s="22">
        <v>44969</v>
      </c>
      <c r="N160" s="22" t="s">
        <v>76</v>
      </c>
      <c r="O160" s="3"/>
    </row>
    <row r="161" spans="1:15" hidden="1" x14ac:dyDescent="0.25">
      <c r="A161" s="19" t="s">
        <v>225</v>
      </c>
      <c r="B161" s="19">
        <v>142907180</v>
      </c>
      <c r="C161" s="19" t="s">
        <v>85</v>
      </c>
      <c r="D161" s="19">
        <v>30</v>
      </c>
      <c r="E161" s="19" t="s">
        <v>91</v>
      </c>
      <c r="F161" s="19" t="s">
        <v>90</v>
      </c>
      <c r="G161" s="19" t="s">
        <v>36</v>
      </c>
      <c r="H161" s="20">
        <v>44969</v>
      </c>
      <c r="I161" s="21">
        <v>0.625</v>
      </c>
      <c r="J161" s="25" t="s">
        <v>264</v>
      </c>
      <c r="K161" s="25" t="s">
        <v>242</v>
      </c>
      <c r="L161" s="22">
        <v>44949</v>
      </c>
      <c r="M161" s="22">
        <v>44969</v>
      </c>
      <c r="N161" s="22" t="s">
        <v>76</v>
      </c>
      <c r="O161" s="3"/>
    </row>
    <row r="162" spans="1:15" hidden="1" x14ac:dyDescent="0.25">
      <c r="A162" s="14" t="s">
        <v>126</v>
      </c>
      <c r="B162" s="14">
        <v>142809075</v>
      </c>
      <c r="C162" s="14" t="s">
        <v>125</v>
      </c>
      <c r="D162" s="14">
        <v>15</v>
      </c>
      <c r="E162" s="14" t="s">
        <v>39</v>
      </c>
      <c r="F162" s="14" t="s">
        <v>129</v>
      </c>
      <c r="G162" s="14" t="s">
        <v>28</v>
      </c>
      <c r="H162" s="15">
        <v>44975</v>
      </c>
      <c r="I162" s="17">
        <v>0.5</v>
      </c>
      <c r="J162" s="14" t="s">
        <v>235</v>
      </c>
      <c r="K162" s="14" t="s">
        <v>236</v>
      </c>
      <c r="L162" s="18">
        <v>44963</v>
      </c>
      <c r="M162" s="18">
        <v>44976</v>
      </c>
      <c r="N162" s="18"/>
    </row>
    <row r="163" spans="1:15" x14ac:dyDescent="0.25">
      <c r="A163" s="14" t="s">
        <v>0</v>
      </c>
      <c r="B163" s="14">
        <v>141402074</v>
      </c>
      <c r="C163" s="14" t="s">
        <v>216</v>
      </c>
      <c r="D163" s="14">
        <v>15</v>
      </c>
      <c r="E163" s="14" t="s">
        <v>215</v>
      </c>
      <c r="F163" s="14" t="s">
        <v>64</v>
      </c>
      <c r="G163" s="14" t="s">
        <v>1</v>
      </c>
      <c r="H163" s="15">
        <v>44975</v>
      </c>
      <c r="I163" s="17">
        <v>0.66666666666666663</v>
      </c>
      <c r="J163" s="14" t="s">
        <v>231</v>
      </c>
      <c r="K163" s="14" t="s">
        <v>229</v>
      </c>
      <c r="L163" s="18">
        <v>44963</v>
      </c>
      <c r="M163" s="18">
        <v>44976</v>
      </c>
      <c r="N163" s="18"/>
    </row>
    <row r="164" spans="1:15" hidden="1" x14ac:dyDescent="0.25">
      <c r="A164" s="14" t="s">
        <v>47</v>
      </c>
      <c r="B164" s="14">
        <v>142710074</v>
      </c>
      <c r="C164" s="14" t="s">
        <v>161</v>
      </c>
      <c r="D164" s="14">
        <v>15</v>
      </c>
      <c r="E164" s="14" t="s">
        <v>11</v>
      </c>
      <c r="F164" s="14" t="s">
        <v>164</v>
      </c>
      <c r="G164" s="14" t="s">
        <v>21</v>
      </c>
      <c r="H164" s="15">
        <v>44976</v>
      </c>
      <c r="I164" s="17">
        <v>0.5</v>
      </c>
      <c r="J164" s="14" t="s">
        <v>231</v>
      </c>
      <c r="K164" s="14" t="s">
        <v>82</v>
      </c>
      <c r="L164" s="18">
        <v>44963</v>
      </c>
      <c r="M164" s="18">
        <v>44976</v>
      </c>
      <c r="N164" s="18"/>
    </row>
    <row r="165" spans="1:15" hidden="1" x14ac:dyDescent="0.25">
      <c r="A165" s="14" t="s">
        <v>48</v>
      </c>
      <c r="B165" s="14">
        <v>142712071</v>
      </c>
      <c r="C165" s="14" t="s">
        <v>153</v>
      </c>
      <c r="D165" s="14">
        <v>15</v>
      </c>
      <c r="E165" s="14" t="s">
        <v>59</v>
      </c>
      <c r="F165" s="14" t="s">
        <v>156</v>
      </c>
      <c r="G165" s="14" t="s">
        <v>2</v>
      </c>
      <c r="H165" s="15">
        <v>44976</v>
      </c>
      <c r="I165" s="17">
        <v>0.58333333333333337</v>
      </c>
      <c r="J165" s="14" t="s">
        <v>231</v>
      </c>
      <c r="K165" s="14" t="s">
        <v>82</v>
      </c>
      <c r="L165" s="18">
        <v>44963</v>
      </c>
      <c r="M165" s="18">
        <v>44976</v>
      </c>
      <c r="N165" s="18"/>
    </row>
    <row r="166" spans="1:15" hidden="1" x14ac:dyDescent="0.25">
      <c r="A166" s="19" t="s">
        <v>73</v>
      </c>
      <c r="B166" s="19">
        <v>141601091</v>
      </c>
      <c r="C166" s="19" t="s">
        <v>200</v>
      </c>
      <c r="D166" s="19">
        <v>16</v>
      </c>
      <c r="E166" s="19" t="s">
        <v>201</v>
      </c>
      <c r="F166" s="19" t="s">
        <v>203</v>
      </c>
      <c r="G166" s="19" t="s">
        <v>36</v>
      </c>
      <c r="H166" s="20">
        <v>44976</v>
      </c>
      <c r="I166" s="21">
        <v>0.54166666666666663</v>
      </c>
      <c r="J166" s="25" t="s">
        <v>243</v>
      </c>
      <c r="K166" s="25" t="s">
        <v>244</v>
      </c>
      <c r="L166" s="22">
        <v>44970</v>
      </c>
      <c r="M166" s="22">
        <v>44983</v>
      </c>
      <c r="N166" s="22" t="s">
        <v>76</v>
      </c>
      <c r="O166" s="3"/>
    </row>
    <row r="167" spans="1:15" hidden="1" x14ac:dyDescent="0.25">
      <c r="A167" s="19" t="s">
        <v>73</v>
      </c>
      <c r="B167" s="19">
        <v>141601092</v>
      </c>
      <c r="C167" s="19" t="s">
        <v>200</v>
      </c>
      <c r="D167" s="19">
        <v>16</v>
      </c>
      <c r="E167" s="19" t="s">
        <v>202</v>
      </c>
      <c r="F167" s="19" t="s">
        <v>204</v>
      </c>
      <c r="G167" s="19" t="s">
        <v>36</v>
      </c>
      <c r="H167" s="20">
        <v>44976</v>
      </c>
      <c r="I167" s="21">
        <v>0.54166666666666663</v>
      </c>
      <c r="J167" s="25" t="s">
        <v>243</v>
      </c>
      <c r="K167" s="25" t="s">
        <v>244</v>
      </c>
      <c r="L167" s="22">
        <v>44970</v>
      </c>
      <c r="M167" s="22">
        <v>44983</v>
      </c>
      <c r="N167" s="22" t="s">
        <v>76</v>
      </c>
      <c r="O167" s="3"/>
    </row>
    <row r="168" spans="1:15" hidden="1" x14ac:dyDescent="0.25">
      <c r="A168" s="19" t="s">
        <v>73</v>
      </c>
      <c r="B168" s="19">
        <v>141601093</v>
      </c>
      <c r="C168" s="19" t="s">
        <v>200</v>
      </c>
      <c r="D168" s="19">
        <v>16</v>
      </c>
      <c r="E168" s="19" t="s">
        <v>201</v>
      </c>
      <c r="F168" s="19" t="s">
        <v>204</v>
      </c>
      <c r="G168" s="19" t="s">
        <v>36</v>
      </c>
      <c r="H168" s="20">
        <v>44976</v>
      </c>
      <c r="I168" s="21">
        <v>0.58333333333333337</v>
      </c>
      <c r="J168" s="25" t="s">
        <v>243</v>
      </c>
      <c r="K168" s="25" t="s">
        <v>244</v>
      </c>
      <c r="L168" s="22">
        <v>44970</v>
      </c>
      <c r="M168" s="22">
        <v>44983</v>
      </c>
      <c r="N168" s="22" t="s">
        <v>76</v>
      </c>
      <c r="O168" s="3"/>
    </row>
    <row r="169" spans="1:15" hidden="1" x14ac:dyDescent="0.25">
      <c r="A169" s="19" t="s">
        <v>73</v>
      </c>
      <c r="B169" s="19">
        <v>141601094</v>
      </c>
      <c r="C169" s="19" t="s">
        <v>200</v>
      </c>
      <c r="D169" s="19">
        <v>16</v>
      </c>
      <c r="E169" s="19" t="s">
        <v>203</v>
      </c>
      <c r="F169" s="19" t="s">
        <v>202</v>
      </c>
      <c r="G169" s="19" t="s">
        <v>36</v>
      </c>
      <c r="H169" s="20">
        <v>44976</v>
      </c>
      <c r="I169" s="21">
        <v>0.58333333333333337</v>
      </c>
      <c r="J169" s="25" t="s">
        <v>243</v>
      </c>
      <c r="K169" s="25" t="s">
        <v>244</v>
      </c>
      <c r="L169" s="22">
        <v>44970</v>
      </c>
      <c r="M169" s="22">
        <v>44983</v>
      </c>
      <c r="N169" s="22" t="s">
        <v>76</v>
      </c>
      <c r="O169" s="3"/>
    </row>
    <row r="170" spans="1:15" hidden="1" x14ac:dyDescent="0.25">
      <c r="A170" s="19" t="s">
        <v>73</v>
      </c>
      <c r="B170" s="19">
        <v>141601095</v>
      </c>
      <c r="C170" s="19" t="s">
        <v>200</v>
      </c>
      <c r="D170" s="19">
        <v>16</v>
      </c>
      <c r="E170" s="19" t="s">
        <v>204</v>
      </c>
      <c r="F170" s="19" t="s">
        <v>203</v>
      </c>
      <c r="G170" s="19" t="s">
        <v>36</v>
      </c>
      <c r="H170" s="20">
        <v>44976</v>
      </c>
      <c r="I170" s="21">
        <v>0.625</v>
      </c>
      <c r="J170" s="25" t="s">
        <v>243</v>
      </c>
      <c r="K170" s="25" t="s">
        <v>244</v>
      </c>
      <c r="L170" s="22">
        <v>44970</v>
      </c>
      <c r="M170" s="22">
        <v>44983</v>
      </c>
      <c r="N170" s="22" t="s">
        <v>76</v>
      </c>
      <c r="O170" s="3"/>
    </row>
    <row r="171" spans="1:15" hidden="1" x14ac:dyDescent="0.25">
      <c r="A171" s="19" t="s">
        <v>73</v>
      </c>
      <c r="B171" s="19">
        <v>141601096</v>
      </c>
      <c r="C171" s="19" t="s">
        <v>200</v>
      </c>
      <c r="D171" s="19">
        <v>16</v>
      </c>
      <c r="E171" s="19" t="s">
        <v>202</v>
      </c>
      <c r="F171" s="19" t="s">
        <v>201</v>
      </c>
      <c r="G171" s="19" t="s">
        <v>36</v>
      </c>
      <c r="H171" s="20">
        <v>44976</v>
      </c>
      <c r="I171" s="21">
        <v>0.625</v>
      </c>
      <c r="J171" s="25" t="s">
        <v>243</v>
      </c>
      <c r="K171" s="25" t="s">
        <v>244</v>
      </c>
      <c r="L171" s="22">
        <v>44970</v>
      </c>
      <c r="M171" s="22">
        <v>44983</v>
      </c>
      <c r="N171" s="22" t="s">
        <v>76</v>
      </c>
      <c r="O171" s="3"/>
    </row>
    <row r="172" spans="1:15" hidden="1" x14ac:dyDescent="0.25">
      <c r="A172" s="14" t="s">
        <v>44</v>
      </c>
      <c r="B172" s="14">
        <v>142703075</v>
      </c>
      <c r="C172" s="14" t="s">
        <v>178</v>
      </c>
      <c r="D172" s="14">
        <v>15</v>
      </c>
      <c r="E172" s="14" t="s">
        <v>24</v>
      </c>
      <c r="F172" s="14" t="s">
        <v>32</v>
      </c>
      <c r="G172" s="14" t="s">
        <v>21</v>
      </c>
      <c r="H172" s="15">
        <v>44982</v>
      </c>
      <c r="I172" s="17">
        <v>0.41666666666666669</v>
      </c>
      <c r="J172" s="14" t="s">
        <v>230</v>
      </c>
      <c r="K172" s="14" t="s">
        <v>229</v>
      </c>
      <c r="L172" s="18">
        <v>44963</v>
      </c>
      <c r="M172" s="18">
        <v>44976</v>
      </c>
      <c r="N172" s="18"/>
    </row>
    <row r="173" spans="1:15" hidden="1" x14ac:dyDescent="0.25">
      <c r="A173" s="19" t="s">
        <v>49</v>
      </c>
      <c r="B173" s="19">
        <v>142901109</v>
      </c>
      <c r="C173" s="19" t="s">
        <v>108</v>
      </c>
      <c r="D173" s="19">
        <v>19</v>
      </c>
      <c r="E173" s="19" t="s">
        <v>40</v>
      </c>
      <c r="F173" s="19" t="s">
        <v>107</v>
      </c>
      <c r="G173" s="19" t="s">
        <v>36</v>
      </c>
      <c r="H173" s="20">
        <v>44982</v>
      </c>
      <c r="I173" s="21">
        <v>0.54166666666666663</v>
      </c>
      <c r="J173" s="25" t="s">
        <v>80</v>
      </c>
      <c r="K173" s="25" t="s">
        <v>81</v>
      </c>
      <c r="L173" s="22">
        <v>44970</v>
      </c>
      <c r="M173" s="22">
        <v>44983</v>
      </c>
      <c r="N173" s="22" t="s">
        <v>76</v>
      </c>
      <c r="O173" s="3"/>
    </row>
    <row r="174" spans="1:15" hidden="1" x14ac:dyDescent="0.25">
      <c r="A174" s="19" t="s">
        <v>49</v>
      </c>
      <c r="B174" s="19">
        <v>142901110</v>
      </c>
      <c r="C174" s="19" t="s">
        <v>108</v>
      </c>
      <c r="D174" s="19">
        <v>19</v>
      </c>
      <c r="E174" s="19" t="s">
        <v>110</v>
      </c>
      <c r="F174" s="19" t="s">
        <v>111</v>
      </c>
      <c r="G174" s="19" t="s">
        <v>36</v>
      </c>
      <c r="H174" s="20">
        <v>44982</v>
      </c>
      <c r="I174" s="21">
        <v>0.54166666666666663</v>
      </c>
      <c r="J174" s="25" t="s">
        <v>80</v>
      </c>
      <c r="K174" s="25" t="s">
        <v>81</v>
      </c>
      <c r="L174" s="22">
        <v>44970</v>
      </c>
      <c r="M174" s="22">
        <v>44983</v>
      </c>
      <c r="N174" s="22" t="s">
        <v>76</v>
      </c>
      <c r="O174" s="3"/>
    </row>
    <row r="175" spans="1:15" hidden="1" x14ac:dyDescent="0.25">
      <c r="A175" s="19" t="s">
        <v>49</v>
      </c>
      <c r="B175" s="19">
        <v>142901111</v>
      </c>
      <c r="C175" s="19" t="s">
        <v>108</v>
      </c>
      <c r="D175" s="19">
        <v>19</v>
      </c>
      <c r="E175" s="19" t="s">
        <v>40</v>
      </c>
      <c r="F175" s="19" t="s">
        <v>111</v>
      </c>
      <c r="G175" s="19" t="s">
        <v>36</v>
      </c>
      <c r="H175" s="20">
        <v>44982</v>
      </c>
      <c r="I175" s="21">
        <v>0.58333333333333337</v>
      </c>
      <c r="J175" s="25" t="s">
        <v>80</v>
      </c>
      <c r="K175" s="25" t="s">
        <v>81</v>
      </c>
      <c r="L175" s="22">
        <v>44970</v>
      </c>
      <c r="M175" s="22">
        <v>44983</v>
      </c>
      <c r="N175" s="22" t="s">
        <v>76</v>
      </c>
    </row>
    <row r="176" spans="1:15" hidden="1" x14ac:dyDescent="0.25">
      <c r="A176" s="19" t="s">
        <v>49</v>
      </c>
      <c r="B176" s="19">
        <v>142901112</v>
      </c>
      <c r="C176" s="19" t="s">
        <v>108</v>
      </c>
      <c r="D176" s="19">
        <v>19</v>
      </c>
      <c r="E176" s="19" t="s">
        <v>107</v>
      </c>
      <c r="F176" s="19" t="s">
        <v>110</v>
      </c>
      <c r="G176" s="19" t="s">
        <v>36</v>
      </c>
      <c r="H176" s="20">
        <v>44982</v>
      </c>
      <c r="I176" s="21">
        <v>0.58333333333333337</v>
      </c>
      <c r="J176" s="25" t="s">
        <v>80</v>
      </c>
      <c r="K176" s="25" t="s">
        <v>81</v>
      </c>
      <c r="L176" s="22">
        <v>44970</v>
      </c>
      <c r="M176" s="22">
        <v>44983</v>
      </c>
      <c r="N176" s="22" t="s">
        <v>76</v>
      </c>
      <c r="O176" s="3"/>
    </row>
    <row r="177" spans="1:15" hidden="1" x14ac:dyDescent="0.25">
      <c r="A177" s="19" t="s">
        <v>49</v>
      </c>
      <c r="B177" s="19">
        <v>142901113</v>
      </c>
      <c r="C177" s="19" t="s">
        <v>108</v>
      </c>
      <c r="D177" s="19">
        <v>19</v>
      </c>
      <c r="E177" s="19" t="s">
        <v>111</v>
      </c>
      <c r="F177" s="19" t="s">
        <v>107</v>
      </c>
      <c r="G177" s="19" t="s">
        <v>36</v>
      </c>
      <c r="H177" s="20">
        <v>44982</v>
      </c>
      <c r="I177" s="21">
        <v>0.625</v>
      </c>
      <c r="J177" s="25" t="s">
        <v>80</v>
      </c>
      <c r="K177" s="25" t="s">
        <v>81</v>
      </c>
      <c r="L177" s="22">
        <v>44970</v>
      </c>
      <c r="M177" s="22">
        <v>44983</v>
      </c>
      <c r="N177" s="22" t="s">
        <v>76</v>
      </c>
      <c r="O177" s="3"/>
    </row>
    <row r="178" spans="1:15" hidden="1" x14ac:dyDescent="0.25">
      <c r="A178" s="19" t="s">
        <v>49</v>
      </c>
      <c r="B178" s="19">
        <v>142901114</v>
      </c>
      <c r="C178" s="19" t="s">
        <v>108</v>
      </c>
      <c r="D178" s="19">
        <v>19</v>
      </c>
      <c r="E178" s="19" t="s">
        <v>110</v>
      </c>
      <c r="F178" s="19" t="s">
        <v>40</v>
      </c>
      <c r="G178" s="19" t="s">
        <v>36</v>
      </c>
      <c r="H178" s="20">
        <v>44982</v>
      </c>
      <c r="I178" s="21">
        <v>0.625</v>
      </c>
      <c r="J178" s="25" t="s">
        <v>80</v>
      </c>
      <c r="K178" s="25" t="s">
        <v>81</v>
      </c>
      <c r="L178" s="22">
        <v>44970</v>
      </c>
      <c r="M178" s="22">
        <v>44983</v>
      </c>
      <c r="N178" s="22" t="s">
        <v>76</v>
      </c>
      <c r="O178" s="3"/>
    </row>
    <row r="179" spans="1:15" hidden="1" x14ac:dyDescent="0.25">
      <c r="A179" s="14" t="s">
        <v>45</v>
      </c>
      <c r="B179" s="14">
        <v>142702074</v>
      </c>
      <c r="C179" s="14" t="s">
        <v>173</v>
      </c>
      <c r="D179" s="14">
        <v>15</v>
      </c>
      <c r="E179" s="14" t="s">
        <v>29</v>
      </c>
      <c r="F179" s="14" t="s">
        <v>27</v>
      </c>
      <c r="G179" s="14" t="s">
        <v>21</v>
      </c>
      <c r="H179" s="15">
        <v>44983</v>
      </c>
      <c r="I179" s="17">
        <v>0.41666666666666669</v>
      </c>
      <c r="J179" s="14" t="s">
        <v>229</v>
      </c>
      <c r="K179" s="25" t="s">
        <v>79</v>
      </c>
      <c r="L179" s="18">
        <v>44963</v>
      </c>
      <c r="M179" s="18">
        <v>44976</v>
      </c>
      <c r="N179" s="18"/>
      <c r="O179" s="3"/>
    </row>
    <row r="180" spans="1:15" hidden="1" x14ac:dyDescent="0.25"/>
    <row r="181" spans="1:15" hidden="1" x14ac:dyDescent="0.25">
      <c r="A181" s="19" t="s">
        <v>225</v>
      </c>
      <c r="B181" s="19">
        <v>142907181</v>
      </c>
      <c r="C181" s="19" t="s">
        <v>85</v>
      </c>
      <c r="D181" s="19">
        <v>31</v>
      </c>
      <c r="E181" s="19" t="s">
        <v>84</v>
      </c>
      <c r="F181" s="19" t="s">
        <v>88</v>
      </c>
      <c r="G181" s="19" t="s">
        <v>36</v>
      </c>
      <c r="H181" s="20">
        <v>44983</v>
      </c>
      <c r="I181" s="21">
        <v>0.54166666666666663</v>
      </c>
      <c r="J181" s="25" t="s">
        <v>245</v>
      </c>
      <c r="K181" s="25" t="s">
        <v>241</v>
      </c>
      <c r="L181" s="22">
        <v>44970</v>
      </c>
      <c r="M181" s="22">
        <v>44983</v>
      </c>
      <c r="N181" s="22" t="s">
        <v>76</v>
      </c>
      <c r="O181" s="3"/>
    </row>
    <row r="182" spans="1:15" hidden="1" x14ac:dyDescent="0.25">
      <c r="A182" s="19" t="s">
        <v>225</v>
      </c>
      <c r="B182" s="19">
        <v>142907182</v>
      </c>
      <c r="C182" s="19" t="s">
        <v>85</v>
      </c>
      <c r="D182" s="19">
        <v>31</v>
      </c>
      <c r="E182" s="19" t="s">
        <v>87</v>
      </c>
      <c r="F182" s="19" t="s">
        <v>89</v>
      </c>
      <c r="G182" s="19" t="s">
        <v>36</v>
      </c>
      <c r="H182" s="20">
        <v>44983</v>
      </c>
      <c r="I182" s="21">
        <v>0.54166666666666663</v>
      </c>
      <c r="J182" s="25" t="s">
        <v>245</v>
      </c>
      <c r="K182" s="25" t="s">
        <v>241</v>
      </c>
      <c r="L182" s="22">
        <v>44970</v>
      </c>
      <c r="M182" s="22">
        <v>44983</v>
      </c>
      <c r="N182" s="22" t="s">
        <v>76</v>
      </c>
      <c r="O182" s="3"/>
    </row>
    <row r="183" spans="1:15" hidden="1" x14ac:dyDescent="0.25">
      <c r="A183" s="19" t="s">
        <v>225</v>
      </c>
      <c r="B183" s="19">
        <v>142907183</v>
      </c>
      <c r="C183" s="19" t="s">
        <v>85</v>
      </c>
      <c r="D183" s="19">
        <v>31</v>
      </c>
      <c r="E183" s="19" t="s">
        <v>84</v>
      </c>
      <c r="F183" s="19" t="s">
        <v>89</v>
      </c>
      <c r="G183" s="19" t="s">
        <v>36</v>
      </c>
      <c r="H183" s="20">
        <v>44983</v>
      </c>
      <c r="I183" s="21">
        <v>0.58333333333333337</v>
      </c>
      <c r="J183" s="25" t="s">
        <v>245</v>
      </c>
      <c r="K183" s="25" t="s">
        <v>241</v>
      </c>
      <c r="L183" s="22">
        <v>44970</v>
      </c>
      <c r="M183" s="22">
        <v>44983</v>
      </c>
      <c r="N183" s="22" t="s">
        <v>76</v>
      </c>
      <c r="O183" s="3"/>
    </row>
    <row r="184" spans="1:15" hidden="1" x14ac:dyDescent="0.25">
      <c r="A184" s="19" t="s">
        <v>225</v>
      </c>
      <c r="B184" s="19">
        <v>142907184</v>
      </c>
      <c r="C184" s="19" t="s">
        <v>85</v>
      </c>
      <c r="D184" s="19">
        <v>31</v>
      </c>
      <c r="E184" s="19" t="s">
        <v>88</v>
      </c>
      <c r="F184" s="19" t="s">
        <v>87</v>
      </c>
      <c r="G184" s="19" t="s">
        <v>36</v>
      </c>
      <c r="H184" s="20">
        <v>44983</v>
      </c>
      <c r="I184" s="21">
        <v>0.58333333333333337</v>
      </c>
      <c r="J184" s="25" t="s">
        <v>245</v>
      </c>
      <c r="K184" s="25" t="s">
        <v>241</v>
      </c>
      <c r="L184" s="22">
        <v>44970</v>
      </c>
      <c r="M184" s="22">
        <v>44983</v>
      </c>
      <c r="N184" s="22" t="s">
        <v>76</v>
      </c>
      <c r="O184" s="3"/>
    </row>
    <row r="185" spans="1:15" hidden="1" x14ac:dyDescent="0.25">
      <c r="A185" s="19" t="s">
        <v>225</v>
      </c>
      <c r="B185" s="19">
        <v>142907185</v>
      </c>
      <c r="C185" s="19" t="s">
        <v>85</v>
      </c>
      <c r="D185" s="19">
        <v>31</v>
      </c>
      <c r="E185" s="19" t="s">
        <v>89</v>
      </c>
      <c r="F185" s="19" t="s">
        <v>88</v>
      </c>
      <c r="G185" s="19" t="s">
        <v>36</v>
      </c>
      <c r="H185" s="20">
        <v>44983</v>
      </c>
      <c r="I185" s="21">
        <v>0.625</v>
      </c>
      <c r="J185" s="25" t="s">
        <v>245</v>
      </c>
      <c r="K185" s="25" t="s">
        <v>241</v>
      </c>
      <c r="L185" s="22">
        <v>44970</v>
      </c>
      <c r="M185" s="22">
        <v>44983</v>
      </c>
      <c r="N185" s="22" t="s">
        <v>76</v>
      </c>
      <c r="O185" s="3"/>
    </row>
    <row r="186" spans="1:15" hidden="1" x14ac:dyDescent="0.25">
      <c r="A186" s="19" t="s">
        <v>225</v>
      </c>
      <c r="B186" s="19">
        <v>142907186</v>
      </c>
      <c r="C186" s="19" t="s">
        <v>85</v>
      </c>
      <c r="D186" s="19">
        <v>31</v>
      </c>
      <c r="E186" s="19" t="s">
        <v>87</v>
      </c>
      <c r="F186" s="19" t="s">
        <v>84</v>
      </c>
      <c r="G186" s="19" t="s">
        <v>36</v>
      </c>
      <c r="H186" s="20">
        <v>44983</v>
      </c>
      <c r="I186" s="21">
        <v>0.625</v>
      </c>
      <c r="J186" s="25" t="s">
        <v>245</v>
      </c>
      <c r="K186" s="25" t="s">
        <v>241</v>
      </c>
      <c r="L186" s="22">
        <v>44970</v>
      </c>
      <c r="M186" s="22">
        <v>44983</v>
      </c>
      <c r="N186" s="22" t="s">
        <v>76</v>
      </c>
      <c r="O186" s="3"/>
    </row>
    <row r="187" spans="1:15" hidden="1" x14ac:dyDescent="0.25">
      <c r="A187" s="14" t="s">
        <v>145</v>
      </c>
      <c r="B187" s="14">
        <v>142808046</v>
      </c>
      <c r="C187" s="14" t="s">
        <v>144</v>
      </c>
      <c r="D187" s="14">
        <v>12</v>
      </c>
      <c r="E187" s="14" t="s">
        <v>37</v>
      </c>
      <c r="F187" s="14" t="s">
        <v>147</v>
      </c>
      <c r="G187" s="14" t="s">
        <v>28</v>
      </c>
      <c r="H187" s="15">
        <v>44989</v>
      </c>
      <c r="I187" s="17">
        <v>0.5</v>
      </c>
      <c r="J187" s="14" t="s">
        <v>237</v>
      </c>
      <c r="K187" s="14" t="s">
        <v>239</v>
      </c>
      <c r="L187" s="18">
        <v>44977</v>
      </c>
      <c r="M187" s="18">
        <v>44990</v>
      </c>
      <c r="N187" s="18"/>
    </row>
    <row r="188" spans="1:15" hidden="1" x14ac:dyDescent="0.25">
      <c r="A188" s="14" t="s">
        <v>136</v>
      </c>
      <c r="B188" s="14">
        <v>142811077</v>
      </c>
      <c r="C188" s="14" t="s">
        <v>135</v>
      </c>
      <c r="D188" s="14">
        <v>16</v>
      </c>
      <c r="E188" s="14" t="s">
        <v>38</v>
      </c>
      <c r="F188" s="14" t="s">
        <v>137</v>
      </c>
      <c r="G188" s="14" t="s">
        <v>28</v>
      </c>
      <c r="H188" s="15">
        <v>44989</v>
      </c>
      <c r="I188" s="17">
        <v>0.58333333333333337</v>
      </c>
      <c r="J188" s="14" t="s">
        <v>237</v>
      </c>
      <c r="K188" s="14" t="s">
        <v>239</v>
      </c>
      <c r="L188" s="18">
        <v>44977</v>
      </c>
      <c r="M188" s="18">
        <v>44990</v>
      </c>
      <c r="N188" s="18"/>
    </row>
    <row r="189" spans="1:15" hidden="1" x14ac:dyDescent="0.25">
      <c r="A189" s="14" t="s">
        <v>43</v>
      </c>
      <c r="B189" s="14">
        <v>142700076</v>
      </c>
      <c r="C189" s="14" t="s">
        <v>183</v>
      </c>
      <c r="D189" s="14">
        <v>16</v>
      </c>
      <c r="E189" s="14" t="s">
        <v>52</v>
      </c>
      <c r="F189" s="14" t="s">
        <v>184</v>
      </c>
      <c r="G189" s="14" t="s">
        <v>21</v>
      </c>
      <c r="H189" s="15">
        <v>44990</v>
      </c>
      <c r="I189" s="17">
        <v>0.41666666666666669</v>
      </c>
      <c r="J189" s="14" t="s">
        <v>229</v>
      </c>
      <c r="K189" s="14" t="s">
        <v>231</v>
      </c>
      <c r="L189" s="14"/>
      <c r="M189" s="14"/>
      <c r="N189" s="14"/>
    </row>
    <row r="190" spans="1:15" hidden="1" x14ac:dyDescent="0.25">
      <c r="A190" s="14" t="s">
        <v>46</v>
      </c>
      <c r="B190" s="14">
        <v>142706078</v>
      </c>
      <c r="C190" s="14" t="s">
        <v>169</v>
      </c>
      <c r="D190" s="14">
        <v>16</v>
      </c>
      <c r="E190" s="14" t="s">
        <v>34</v>
      </c>
      <c r="F190" s="14" t="s">
        <v>10</v>
      </c>
      <c r="G190" s="14" t="s">
        <v>21</v>
      </c>
      <c r="H190" s="15">
        <v>44990</v>
      </c>
      <c r="I190" s="17">
        <v>0.5</v>
      </c>
      <c r="J190" s="14" t="s">
        <v>229</v>
      </c>
      <c r="K190" s="14" t="s">
        <v>231</v>
      </c>
      <c r="L190" s="18">
        <v>44977</v>
      </c>
      <c r="M190" s="18">
        <v>44990</v>
      </c>
      <c r="N190" s="18"/>
    </row>
    <row r="191" spans="1:15" hidden="1" x14ac:dyDescent="0.25">
      <c r="A191" s="14" t="s">
        <v>14</v>
      </c>
      <c r="B191" s="14">
        <v>141500077</v>
      </c>
      <c r="C191" s="14" t="s">
        <v>209</v>
      </c>
      <c r="D191" s="14">
        <v>16</v>
      </c>
      <c r="E191" s="14" t="s">
        <v>42</v>
      </c>
      <c r="F191" s="14" t="s">
        <v>74</v>
      </c>
      <c r="G191" s="14" t="s">
        <v>2</v>
      </c>
      <c r="H191" s="15">
        <v>44990</v>
      </c>
      <c r="I191" s="17">
        <v>0.58333333333333337</v>
      </c>
      <c r="J191" s="14" t="s">
        <v>229</v>
      </c>
      <c r="K191" s="14" t="s">
        <v>231</v>
      </c>
      <c r="L191" s="18">
        <v>44977</v>
      </c>
      <c r="M191" s="18">
        <v>44990</v>
      </c>
      <c r="N191" s="18"/>
    </row>
    <row r="192" spans="1:15" hidden="1" x14ac:dyDescent="0.25">
      <c r="A192" s="19" t="s">
        <v>191</v>
      </c>
      <c r="B192" s="19">
        <v>141602085</v>
      </c>
      <c r="C192" s="19" t="s">
        <v>190</v>
      </c>
      <c r="D192" s="19">
        <v>15</v>
      </c>
      <c r="E192" s="19" t="s">
        <v>188</v>
      </c>
      <c r="F192" s="19" t="s">
        <v>192</v>
      </c>
      <c r="G192" s="19" t="s">
        <v>36</v>
      </c>
      <c r="H192" s="20">
        <v>44990</v>
      </c>
      <c r="I192" s="21">
        <v>0.54166666666666663</v>
      </c>
      <c r="J192" s="25" t="s">
        <v>264</v>
      </c>
      <c r="K192" s="25" t="s">
        <v>242</v>
      </c>
      <c r="L192" s="22">
        <v>44984</v>
      </c>
      <c r="M192" s="22">
        <v>45004</v>
      </c>
      <c r="N192" s="22" t="s">
        <v>76</v>
      </c>
      <c r="O192" s="3"/>
    </row>
    <row r="193" spans="1:15" hidden="1" x14ac:dyDescent="0.25">
      <c r="A193" s="19" t="s">
        <v>191</v>
      </c>
      <c r="B193" s="19">
        <v>141602086</v>
      </c>
      <c r="C193" s="19" t="s">
        <v>190</v>
      </c>
      <c r="D193" s="19">
        <v>15</v>
      </c>
      <c r="E193" s="19" t="s">
        <v>189</v>
      </c>
      <c r="F193" s="19" t="s">
        <v>193</v>
      </c>
      <c r="G193" s="19" t="s">
        <v>36</v>
      </c>
      <c r="H193" s="20">
        <v>44990</v>
      </c>
      <c r="I193" s="21">
        <v>0.54166666666666663</v>
      </c>
      <c r="J193" s="25" t="s">
        <v>264</v>
      </c>
      <c r="K193" s="25" t="s">
        <v>242</v>
      </c>
      <c r="L193" s="22">
        <v>44984</v>
      </c>
      <c r="M193" s="22">
        <v>45004</v>
      </c>
      <c r="N193" s="22" t="s">
        <v>76</v>
      </c>
      <c r="O193" s="3"/>
    </row>
    <row r="194" spans="1:15" hidden="1" x14ac:dyDescent="0.25">
      <c r="A194" s="19" t="s">
        <v>191</v>
      </c>
      <c r="B194" s="19">
        <v>141602087</v>
      </c>
      <c r="C194" s="19" t="s">
        <v>190</v>
      </c>
      <c r="D194" s="19">
        <v>15</v>
      </c>
      <c r="E194" s="19" t="s">
        <v>188</v>
      </c>
      <c r="F194" s="19" t="s">
        <v>193</v>
      </c>
      <c r="G194" s="19" t="s">
        <v>36</v>
      </c>
      <c r="H194" s="20">
        <v>44990</v>
      </c>
      <c r="I194" s="21">
        <v>0.58333333333333337</v>
      </c>
      <c r="J194" s="25" t="s">
        <v>264</v>
      </c>
      <c r="K194" s="25" t="s">
        <v>242</v>
      </c>
      <c r="L194" s="22">
        <v>44984</v>
      </c>
      <c r="M194" s="22">
        <v>45004</v>
      </c>
      <c r="N194" s="22" t="s">
        <v>76</v>
      </c>
      <c r="O194" s="3"/>
    </row>
    <row r="195" spans="1:15" hidden="1" x14ac:dyDescent="0.25">
      <c r="A195" s="19" t="s">
        <v>191</v>
      </c>
      <c r="B195" s="19">
        <v>141602088</v>
      </c>
      <c r="C195" s="19" t="s">
        <v>190</v>
      </c>
      <c r="D195" s="19">
        <v>15</v>
      </c>
      <c r="E195" s="19" t="s">
        <v>192</v>
      </c>
      <c r="F195" s="19" t="s">
        <v>189</v>
      </c>
      <c r="G195" s="19" t="s">
        <v>36</v>
      </c>
      <c r="H195" s="20">
        <v>44990</v>
      </c>
      <c r="I195" s="21">
        <v>0.58333333333333337</v>
      </c>
      <c r="J195" s="25" t="s">
        <v>264</v>
      </c>
      <c r="K195" s="25" t="s">
        <v>242</v>
      </c>
      <c r="L195" s="22">
        <v>44984</v>
      </c>
      <c r="M195" s="22">
        <v>45004</v>
      </c>
      <c r="N195" s="22" t="s">
        <v>76</v>
      </c>
      <c r="O195" s="3"/>
    </row>
    <row r="196" spans="1:15" hidden="1" x14ac:dyDescent="0.25">
      <c r="A196" s="19" t="s">
        <v>191</v>
      </c>
      <c r="B196" s="19">
        <v>141602089</v>
      </c>
      <c r="C196" s="19" t="s">
        <v>190</v>
      </c>
      <c r="D196" s="19">
        <v>15</v>
      </c>
      <c r="E196" s="19" t="s">
        <v>193</v>
      </c>
      <c r="F196" s="19" t="s">
        <v>192</v>
      </c>
      <c r="G196" s="19" t="s">
        <v>36</v>
      </c>
      <c r="H196" s="20">
        <v>44990</v>
      </c>
      <c r="I196" s="21">
        <v>0.625</v>
      </c>
      <c r="J196" s="25" t="s">
        <v>264</v>
      </c>
      <c r="K196" s="25" t="s">
        <v>242</v>
      </c>
      <c r="L196" s="22">
        <v>44984</v>
      </c>
      <c r="M196" s="22">
        <v>45004</v>
      </c>
      <c r="N196" s="22" t="s">
        <v>76</v>
      </c>
      <c r="O196" s="3"/>
    </row>
    <row r="197" spans="1:15" hidden="1" x14ac:dyDescent="0.25">
      <c r="A197" s="19" t="s">
        <v>191</v>
      </c>
      <c r="B197" s="19">
        <v>141602090</v>
      </c>
      <c r="C197" s="19" t="s">
        <v>190</v>
      </c>
      <c r="D197" s="19">
        <v>15</v>
      </c>
      <c r="E197" s="19" t="s">
        <v>189</v>
      </c>
      <c r="F197" s="19" t="s">
        <v>188</v>
      </c>
      <c r="G197" s="19" t="s">
        <v>36</v>
      </c>
      <c r="H197" s="20">
        <v>44990</v>
      </c>
      <c r="I197" s="21">
        <v>0.625</v>
      </c>
      <c r="J197" s="25" t="s">
        <v>264</v>
      </c>
      <c r="K197" s="25" t="s">
        <v>242</v>
      </c>
      <c r="L197" s="22">
        <v>44984</v>
      </c>
      <c r="M197" s="22">
        <v>45004</v>
      </c>
      <c r="N197" s="22" t="s">
        <v>76</v>
      </c>
      <c r="O197" s="3"/>
    </row>
    <row r="198" spans="1:15" x14ac:dyDescent="0.25">
      <c r="A198" s="14" t="s">
        <v>0</v>
      </c>
      <c r="B198" s="14">
        <v>141402084</v>
      </c>
      <c r="C198" s="14" t="s">
        <v>216</v>
      </c>
      <c r="D198" s="14">
        <v>17</v>
      </c>
      <c r="E198" s="14" t="s">
        <v>215</v>
      </c>
      <c r="F198" s="14" t="s">
        <v>217</v>
      </c>
      <c r="G198" s="14" t="s">
        <v>28</v>
      </c>
      <c r="H198" s="15">
        <v>44993</v>
      </c>
      <c r="I198" s="17">
        <v>0.8125</v>
      </c>
      <c r="J198" s="14" t="s">
        <v>229</v>
      </c>
      <c r="K198" s="14" t="s">
        <v>230</v>
      </c>
      <c r="L198" s="18">
        <v>44991</v>
      </c>
      <c r="M198" s="18">
        <v>44997</v>
      </c>
      <c r="N198" s="18"/>
    </row>
    <row r="199" spans="1:15" hidden="1" x14ac:dyDescent="0.25">
      <c r="A199" s="14" t="s">
        <v>47</v>
      </c>
      <c r="B199" s="14">
        <v>142710084</v>
      </c>
      <c r="C199" s="14" t="s">
        <v>161</v>
      </c>
      <c r="D199" s="14">
        <v>17</v>
      </c>
      <c r="E199" s="14" t="s">
        <v>11</v>
      </c>
      <c r="F199" s="14" t="s">
        <v>162</v>
      </c>
      <c r="G199" s="14" t="s">
        <v>2</v>
      </c>
      <c r="H199" s="15">
        <v>44995</v>
      </c>
      <c r="I199" s="17">
        <v>0.79166666666666663</v>
      </c>
      <c r="J199" s="14" t="s">
        <v>82</v>
      </c>
      <c r="K199" s="14" t="s">
        <v>83</v>
      </c>
      <c r="L199" s="18">
        <v>44991</v>
      </c>
      <c r="M199" s="18">
        <v>44997</v>
      </c>
      <c r="N199" s="18"/>
    </row>
    <row r="200" spans="1:15" hidden="1" x14ac:dyDescent="0.25">
      <c r="A200" s="14" t="s">
        <v>45</v>
      </c>
      <c r="B200" s="14">
        <v>142702084</v>
      </c>
      <c r="C200" s="14" t="s">
        <v>173</v>
      </c>
      <c r="D200" s="14">
        <v>17</v>
      </c>
      <c r="E200" s="14" t="s">
        <v>29</v>
      </c>
      <c r="F200" s="14" t="s">
        <v>174</v>
      </c>
      <c r="G200" s="14" t="s">
        <v>28</v>
      </c>
      <c r="H200" s="15">
        <v>44996</v>
      </c>
      <c r="I200" s="17">
        <v>0.5</v>
      </c>
      <c r="J200" s="14" t="s">
        <v>82</v>
      </c>
      <c r="K200" s="14" t="s">
        <v>83</v>
      </c>
      <c r="L200" s="18">
        <v>44991</v>
      </c>
      <c r="M200" s="18">
        <v>44997</v>
      </c>
      <c r="N200" s="18"/>
    </row>
    <row r="201" spans="1:15" hidden="1" x14ac:dyDescent="0.25">
      <c r="A201" s="14" t="s">
        <v>126</v>
      </c>
      <c r="B201" s="14">
        <v>142809085</v>
      </c>
      <c r="C201" s="14" t="s">
        <v>125</v>
      </c>
      <c r="D201" s="14">
        <v>17</v>
      </c>
      <c r="E201" s="14" t="s">
        <v>39</v>
      </c>
      <c r="F201" s="14" t="s">
        <v>127</v>
      </c>
      <c r="G201" s="14" t="s">
        <v>8</v>
      </c>
      <c r="H201" s="15">
        <v>44996</v>
      </c>
      <c r="I201" s="17">
        <v>0.54166666666666663</v>
      </c>
      <c r="J201" s="14" t="s">
        <v>81</v>
      </c>
      <c r="K201" s="14" t="s">
        <v>80</v>
      </c>
      <c r="L201" s="18">
        <v>44991</v>
      </c>
      <c r="M201" s="18">
        <v>44997</v>
      </c>
      <c r="N201" s="18"/>
    </row>
    <row r="202" spans="1:15" hidden="1" x14ac:dyDescent="0.25">
      <c r="A202" s="14" t="s">
        <v>48</v>
      </c>
      <c r="B202" s="14">
        <v>142712081</v>
      </c>
      <c r="C202" s="14" t="s">
        <v>153</v>
      </c>
      <c r="D202" s="14">
        <v>17</v>
      </c>
      <c r="E202" s="14" t="s">
        <v>59</v>
      </c>
      <c r="F202" s="14" t="s">
        <v>154</v>
      </c>
      <c r="G202" s="14" t="s">
        <v>28</v>
      </c>
      <c r="H202" s="15">
        <v>44996</v>
      </c>
      <c r="I202" s="17">
        <v>0.58333333333333337</v>
      </c>
      <c r="J202" s="14" t="s">
        <v>263</v>
      </c>
      <c r="K202" s="14" t="s">
        <v>83</v>
      </c>
      <c r="L202" s="18">
        <v>44991</v>
      </c>
      <c r="M202" s="18">
        <v>44997</v>
      </c>
      <c r="N202" s="18"/>
    </row>
    <row r="203" spans="1:15" hidden="1" x14ac:dyDescent="0.25">
      <c r="A203" s="14" t="s">
        <v>118</v>
      </c>
      <c r="B203" s="14">
        <v>142810082</v>
      </c>
      <c r="C203" s="14" t="s">
        <v>117</v>
      </c>
      <c r="D203" s="14">
        <v>17</v>
      </c>
      <c r="E203" s="14" t="s">
        <v>116</v>
      </c>
      <c r="F203" s="14" t="s">
        <v>119</v>
      </c>
      <c r="G203" s="14" t="s">
        <v>8</v>
      </c>
      <c r="H203" s="15">
        <v>44996</v>
      </c>
      <c r="I203" s="17">
        <v>0.625</v>
      </c>
      <c r="J203" s="14" t="s">
        <v>81</v>
      </c>
      <c r="K203" s="14" t="s">
        <v>80</v>
      </c>
      <c r="L203" s="18">
        <v>44991</v>
      </c>
      <c r="M203" s="18">
        <v>44997</v>
      </c>
      <c r="N203" s="18"/>
    </row>
    <row r="204" spans="1:15" hidden="1" x14ac:dyDescent="0.25">
      <c r="A204" s="14" t="s">
        <v>43</v>
      </c>
      <c r="B204" s="14">
        <v>142700083</v>
      </c>
      <c r="C204" s="14" t="s">
        <v>183</v>
      </c>
      <c r="D204" s="14">
        <v>17</v>
      </c>
      <c r="E204" s="14" t="s">
        <v>52</v>
      </c>
      <c r="F204" s="14" t="s">
        <v>22</v>
      </c>
      <c r="G204" s="14" t="s">
        <v>21</v>
      </c>
      <c r="H204" s="15">
        <v>44997</v>
      </c>
      <c r="I204" s="17">
        <v>0.58333333333333337</v>
      </c>
      <c r="J204" s="14" t="s">
        <v>229</v>
      </c>
      <c r="K204" s="33" t="s">
        <v>257</v>
      </c>
      <c r="L204" s="14"/>
      <c r="M204" s="14"/>
      <c r="N204" s="14"/>
    </row>
    <row r="205" spans="1:15" hidden="1" x14ac:dyDescent="0.25">
      <c r="A205" s="14" t="s">
        <v>44</v>
      </c>
      <c r="B205" s="14">
        <v>142703085</v>
      </c>
      <c r="C205" s="14" t="s">
        <v>178</v>
      </c>
      <c r="D205" s="14">
        <v>17</v>
      </c>
      <c r="E205" s="14" t="s">
        <v>24</v>
      </c>
      <c r="F205" s="14" t="s">
        <v>179</v>
      </c>
      <c r="G205" s="14" t="s">
        <v>21</v>
      </c>
      <c r="H205" s="15">
        <v>44997</v>
      </c>
      <c r="I205" s="17">
        <v>0.66666666666666663</v>
      </c>
      <c r="J205" s="14" t="s">
        <v>229</v>
      </c>
      <c r="K205" s="33" t="s">
        <v>257</v>
      </c>
      <c r="L205" s="18">
        <v>44991</v>
      </c>
      <c r="M205" s="18">
        <v>44997</v>
      </c>
      <c r="N205" s="18"/>
    </row>
    <row r="206" spans="1:15" hidden="1" x14ac:dyDescent="0.25">
      <c r="A206" s="19" t="s">
        <v>50</v>
      </c>
      <c r="B206" s="19">
        <v>142904241</v>
      </c>
      <c r="C206" s="19" t="s">
        <v>102</v>
      </c>
      <c r="D206" s="19">
        <v>41</v>
      </c>
      <c r="E206" s="19" t="s">
        <v>69</v>
      </c>
      <c r="F206" s="19" t="s">
        <v>103</v>
      </c>
      <c r="G206" s="19" t="s">
        <v>36</v>
      </c>
      <c r="H206" s="20">
        <v>44997</v>
      </c>
      <c r="I206" s="21">
        <v>0.54166666666666663</v>
      </c>
      <c r="J206" s="25" t="s">
        <v>243</v>
      </c>
      <c r="K206" s="25" t="s">
        <v>244</v>
      </c>
      <c r="L206" s="22">
        <v>44984</v>
      </c>
      <c r="M206" s="22">
        <v>45004</v>
      </c>
      <c r="N206" s="22" t="s">
        <v>76</v>
      </c>
      <c r="O206" s="3"/>
    </row>
    <row r="207" spans="1:15" hidden="1" x14ac:dyDescent="0.25">
      <c r="A207" s="19" t="s">
        <v>50</v>
      </c>
      <c r="B207" s="19">
        <v>142904242</v>
      </c>
      <c r="C207" s="19" t="s">
        <v>102</v>
      </c>
      <c r="D207" s="19">
        <v>41</v>
      </c>
      <c r="E207" s="19" t="s">
        <v>68</v>
      </c>
      <c r="F207" s="19" t="s">
        <v>104</v>
      </c>
      <c r="G207" s="19" t="s">
        <v>36</v>
      </c>
      <c r="H207" s="20">
        <v>44997</v>
      </c>
      <c r="I207" s="21">
        <v>0.54166666666666663</v>
      </c>
      <c r="J207" s="25" t="s">
        <v>243</v>
      </c>
      <c r="K207" s="25" t="s">
        <v>244</v>
      </c>
      <c r="L207" s="22">
        <v>44984</v>
      </c>
      <c r="M207" s="22">
        <v>45004</v>
      </c>
      <c r="N207" s="22" t="s">
        <v>76</v>
      </c>
      <c r="O207" s="3"/>
    </row>
    <row r="208" spans="1:15" hidden="1" x14ac:dyDescent="0.25">
      <c r="A208" s="19" t="s">
        <v>50</v>
      </c>
      <c r="B208" s="19">
        <v>142904243</v>
      </c>
      <c r="C208" s="19" t="s">
        <v>102</v>
      </c>
      <c r="D208" s="19">
        <v>41</v>
      </c>
      <c r="E208" s="19" t="s">
        <v>69</v>
      </c>
      <c r="F208" s="19" t="s">
        <v>104</v>
      </c>
      <c r="G208" s="19" t="s">
        <v>36</v>
      </c>
      <c r="H208" s="20">
        <v>44997</v>
      </c>
      <c r="I208" s="21">
        <v>0.58333333333333337</v>
      </c>
      <c r="J208" s="25" t="s">
        <v>243</v>
      </c>
      <c r="K208" s="25" t="s">
        <v>244</v>
      </c>
      <c r="L208" s="22">
        <v>44984</v>
      </c>
      <c r="M208" s="22">
        <v>45004</v>
      </c>
      <c r="N208" s="22" t="s">
        <v>76</v>
      </c>
      <c r="O208" s="3"/>
    </row>
    <row r="209" spans="1:15" hidden="1" x14ac:dyDescent="0.25">
      <c r="A209" s="19" t="s">
        <v>50</v>
      </c>
      <c r="B209" s="19">
        <v>142904244</v>
      </c>
      <c r="C209" s="19" t="s">
        <v>102</v>
      </c>
      <c r="D209" s="19">
        <v>41</v>
      </c>
      <c r="E209" s="19" t="s">
        <v>103</v>
      </c>
      <c r="F209" s="19" t="s">
        <v>68</v>
      </c>
      <c r="G209" s="19" t="s">
        <v>36</v>
      </c>
      <c r="H209" s="20">
        <v>44997</v>
      </c>
      <c r="I209" s="21">
        <v>0.58333333333333337</v>
      </c>
      <c r="J209" s="25" t="s">
        <v>243</v>
      </c>
      <c r="K209" s="25" t="s">
        <v>244</v>
      </c>
      <c r="L209" s="22">
        <v>44984</v>
      </c>
      <c r="M209" s="22">
        <v>45004</v>
      </c>
      <c r="N209" s="22" t="s">
        <v>76</v>
      </c>
      <c r="O209" s="3"/>
    </row>
    <row r="210" spans="1:15" hidden="1" x14ac:dyDescent="0.25">
      <c r="A210" s="19" t="s">
        <v>50</v>
      </c>
      <c r="B210" s="19">
        <v>142904245</v>
      </c>
      <c r="C210" s="19" t="s">
        <v>102</v>
      </c>
      <c r="D210" s="19">
        <v>41</v>
      </c>
      <c r="E210" s="19" t="s">
        <v>104</v>
      </c>
      <c r="F210" s="19" t="s">
        <v>103</v>
      </c>
      <c r="G210" s="19" t="s">
        <v>36</v>
      </c>
      <c r="H210" s="20">
        <v>44997</v>
      </c>
      <c r="I210" s="21">
        <v>0.625</v>
      </c>
      <c r="J210" s="25" t="s">
        <v>243</v>
      </c>
      <c r="K210" s="25" t="s">
        <v>244</v>
      </c>
      <c r="L210" s="22">
        <v>44984</v>
      </c>
      <c r="M210" s="22">
        <v>45004</v>
      </c>
      <c r="N210" s="22" t="s">
        <v>76</v>
      </c>
      <c r="O210" s="3"/>
    </row>
    <row r="211" spans="1:15" hidden="1" x14ac:dyDescent="0.25">
      <c r="A211" s="19" t="s">
        <v>50</v>
      </c>
      <c r="B211" s="19">
        <v>142904246</v>
      </c>
      <c r="C211" s="19" t="s">
        <v>102</v>
      </c>
      <c r="D211" s="19">
        <v>41</v>
      </c>
      <c r="E211" s="19" t="s">
        <v>68</v>
      </c>
      <c r="F211" s="19" t="s">
        <v>69</v>
      </c>
      <c r="G211" s="19" t="s">
        <v>36</v>
      </c>
      <c r="H211" s="20">
        <v>44997</v>
      </c>
      <c r="I211" s="21">
        <v>0.625</v>
      </c>
      <c r="J211" s="25" t="s">
        <v>243</v>
      </c>
      <c r="K211" s="25" t="s">
        <v>244</v>
      </c>
      <c r="L211" s="22">
        <v>44984</v>
      </c>
      <c r="M211" s="22">
        <v>45004</v>
      </c>
      <c r="N211" s="22" t="s">
        <v>76</v>
      </c>
      <c r="O211" s="3"/>
    </row>
    <row r="212" spans="1:15" hidden="1" x14ac:dyDescent="0.25">
      <c r="A212" s="14" t="s">
        <v>46</v>
      </c>
      <c r="B212" s="14">
        <v>142706087</v>
      </c>
      <c r="C212" s="14" t="s">
        <v>169</v>
      </c>
      <c r="D212" s="14">
        <v>18</v>
      </c>
      <c r="E212" s="14" t="s">
        <v>34</v>
      </c>
      <c r="F212" s="14" t="s">
        <v>168</v>
      </c>
      <c r="G212" s="14" t="s">
        <v>1</v>
      </c>
      <c r="H212" s="15">
        <v>45003</v>
      </c>
      <c r="I212" s="17">
        <v>0.41666666666666669</v>
      </c>
      <c r="J212" s="14" t="s">
        <v>231</v>
      </c>
      <c r="K212" s="14" t="s">
        <v>242</v>
      </c>
      <c r="L212" s="18">
        <v>44998</v>
      </c>
      <c r="M212" s="18">
        <v>45004</v>
      </c>
      <c r="N212" s="18"/>
    </row>
    <row r="213" spans="1:15" hidden="1" x14ac:dyDescent="0.25">
      <c r="A213" s="14" t="s">
        <v>14</v>
      </c>
      <c r="B213" s="14">
        <v>141500086</v>
      </c>
      <c r="C213" s="14" t="s">
        <v>209</v>
      </c>
      <c r="D213" s="14">
        <v>18</v>
      </c>
      <c r="E213" s="14" t="s">
        <v>42</v>
      </c>
      <c r="F213" s="14" t="s">
        <v>208</v>
      </c>
      <c r="G213" s="14" t="s">
        <v>1</v>
      </c>
      <c r="H213" s="15">
        <v>45003</v>
      </c>
      <c r="I213" s="17">
        <v>0.5</v>
      </c>
      <c r="J213" s="14" t="s">
        <v>231</v>
      </c>
      <c r="K213" s="14" t="s">
        <v>242</v>
      </c>
      <c r="L213" s="18">
        <v>44998</v>
      </c>
      <c r="M213" s="18">
        <v>45004</v>
      </c>
      <c r="N213" s="18"/>
    </row>
    <row r="214" spans="1:15" hidden="1" x14ac:dyDescent="0.25">
      <c r="A214" s="14" t="s">
        <v>145</v>
      </c>
      <c r="B214" s="14">
        <v>142808055</v>
      </c>
      <c r="C214" s="14" t="s">
        <v>144</v>
      </c>
      <c r="D214" s="14">
        <v>14</v>
      </c>
      <c r="E214" s="14" t="s">
        <v>37</v>
      </c>
      <c r="F214" s="14" t="s">
        <v>143</v>
      </c>
      <c r="G214" s="14" t="s">
        <v>8</v>
      </c>
      <c r="H214" s="15">
        <v>45003</v>
      </c>
      <c r="I214" s="17">
        <v>0.54166666666666663</v>
      </c>
      <c r="J214" s="14" t="s">
        <v>80</v>
      </c>
      <c r="K214" s="14" t="s">
        <v>79</v>
      </c>
      <c r="L214" s="18">
        <v>44998</v>
      </c>
      <c r="M214" s="18">
        <v>45004</v>
      </c>
      <c r="N214" s="18"/>
    </row>
    <row r="215" spans="1:15" hidden="1" x14ac:dyDescent="0.25">
      <c r="A215" s="19" t="s">
        <v>49</v>
      </c>
      <c r="B215" s="19">
        <v>142901139</v>
      </c>
      <c r="C215" s="19" t="s">
        <v>108</v>
      </c>
      <c r="D215" s="19">
        <v>24</v>
      </c>
      <c r="E215" s="19" t="s">
        <v>67</v>
      </c>
      <c r="F215" s="19" t="s">
        <v>109</v>
      </c>
      <c r="G215" s="19" t="s">
        <v>36</v>
      </c>
      <c r="H215" s="20">
        <v>45004</v>
      </c>
      <c r="I215" s="21">
        <v>0.54166666666666663</v>
      </c>
      <c r="J215" s="25" t="s">
        <v>240</v>
      </c>
      <c r="K215" s="25" t="s">
        <v>232</v>
      </c>
      <c r="L215" s="22">
        <v>44984</v>
      </c>
      <c r="M215" s="22">
        <v>45004</v>
      </c>
      <c r="N215" s="22" t="s">
        <v>76</v>
      </c>
      <c r="O215" s="3"/>
    </row>
    <row r="216" spans="1:15" hidden="1" x14ac:dyDescent="0.25">
      <c r="A216" s="19" t="s">
        <v>49</v>
      </c>
      <c r="B216" s="19">
        <v>142901140</v>
      </c>
      <c r="C216" s="19" t="s">
        <v>108</v>
      </c>
      <c r="D216" s="19">
        <v>24</v>
      </c>
      <c r="E216" s="19" t="s">
        <v>107</v>
      </c>
      <c r="F216" s="19" t="s">
        <v>40</v>
      </c>
      <c r="G216" s="19" t="s">
        <v>36</v>
      </c>
      <c r="H216" s="20">
        <v>45004</v>
      </c>
      <c r="I216" s="21">
        <v>0.54166666666666663</v>
      </c>
      <c r="J216" s="25" t="s">
        <v>240</v>
      </c>
      <c r="K216" s="25" t="s">
        <v>232</v>
      </c>
      <c r="L216" s="22">
        <v>44984</v>
      </c>
      <c r="M216" s="22">
        <v>45004</v>
      </c>
      <c r="N216" s="22" t="s">
        <v>76</v>
      </c>
      <c r="O216" s="3"/>
    </row>
    <row r="217" spans="1:15" hidden="1" x14ac:dyDescent="0.25">
      <c r="A217" s="19" t="s">
        <v>49</v>
      </c>
      <c r="B217" s="19">
        <v>142901141</v>
      </c>
      <c r="C217" s="19" t="s">
        <v>108</v>
      </c>
      <c r="D217" s="19">
        <v>24</v>
      </c>
      <c r="E217" s="19" t="s">
        <v>67</v>
      </c>
      <c r="F217" s="19" t="s">
        <v>40</v>
      </c>
      <c r="G217" s="19" t="s">
        <v>36</v>
      </c>
      <c r="H217" s="20">
        <v>45004</v>
      </c>
      <c r="I217" s="21">
        <v>0.58333333333333337</v>
      </c>
      <c r="J217" s="25" t="s">
        <v>240</v>
      </c>
      <c r="K217" s="25" t="s">
        <v>232</v>
      </c>
      <c r="L217" s="22">
        <v>44984</v>
      </c>
      <c r="M217" s="22">
        <v>45004</v>
      </c>
      <c r="N217" s="22" t="s">
        <v>76</v>
      </c>
      <c r="O217" s="3"/>
    </row>
    <row r="218" spans="1:15" hidden="1" x14ac:dyDescent="0.25">
      <c r="A218" s="19" t="s">
        <v>49</v>
      </c>
      <c r="B218" s="19">
        <v>142901142</v>
      </c>
      <c r="C218" s="19" t="s">
        <v>108</v>
      </c>
      <c r="D218" s="19">
        <v>24</v>
      </c>
      <c r="E218" s="19" t="s">
        <v>109</v>
      </c>
      <c r="F218" s="19" t="s">
        <v>107</v>
      </c>
      <c r="G218" s="19" t="s">
        <v>36</v>
      </c>
      <c r="H218" s="20">
        <v>45004</v>
      </c>
      <c r="I218" s="21">
        <v>0.58333333333333337</v>
      </c>
      <c r="J218" s="25" t="s">
        <v>240</v>
      </c>
      <c r="K218" s="25" t="s">
        <v>232</v>
      </c>
      <c r="L218" s="22">
        <v>44984</v>
      </c>
      <c r="M218" s="22">
        <v>45004</v>
      </c>
      <c r="N218" s="22" t="s">
        <v>76</v>
      </c>
      <c r="O218" s="3"/>
    </row>
    <row r="219" spans="1:15" hidden="1" x14ac:dyDescent="0.25">
      <c r="A219" s="19" t="s">
        <v>49</v>
      </c>
      <c r="B219" s="19">
        <v>142901143</v>
      </c>
      <c r="C219" s="19" t="s">
        <v>108</v>
      </c>
      <c r="D219" s="19">
        <v>24</v>
      </c>
      <c r="E219" s="19" t="s">
        <v>40</v>
      </c>
      <c r="F219" s="19" t="s">
        <v>109</v>
      </c>
      <c r="G219" s="19" t="s">
        <v>36</v>
      </c>
      <c r="H219" s="20">
        <v>45004</v>
      </c>
      <c r="I219" s="21">
        <v>0.625</v>
      </c>
      <c r="J219" s="25" t="s">
        <v>240</v>
      </c>
      <c r="K219" s="25" t="s">
        <v>232</v>
      </c>
      <c r="L219" s="22">
        <v>44984</v>
      </c>
      <c r="M219" s="22">
        <v>45004</v>
      </c>
      <c r="N219" s="22" t="s">
        <v>76</v>
      </c>
      <c r="O219" s="3"/>
    </row>
    <row r="220" spans="1:15" hidden="1" x14ac:dyDescent="0.25">
      <c r="A220" s="19" t="s">
        <v>49</v>
      </c>
      <c r="B220" s="19">
        <v>142901144</v>
      </c>
      <c r="C220" s="19" t="s">
        <v>108</v>
      </c>
      <c r="D220" s="19">
        <v>24</v>
      </c>
      <c r="E220" s="19" t="s">
        <v>107</v>
      </c>
      <c r="F220" s="19" t="s">
        <v>67</v>
      </c>
      <c r="G220" s="19" t="s">
        <v>36</v>
      </c>
      <c r="H220" s="20">
        <v>45004</v>
      </c>
      <c r="I220" s="21">
        <v>0.625</v>
      </c>
      <c r="J220" s="25" t="s">
        <v>240</v>
      </c>
      <c r="K220" s="25" t="s">
        <v>232</v>
      </c>
      <c r="L220" s="22">
        <v>44984</v>
      </c>
      <c r="M220" s="22">
        <v>45004</v>
      </c>
      <c r="N220" s="22" t="s">
        <v>76</v>
      </c>
      <c r="O220" s="3"/>
    </row>
    <row r="221" spans="1:15" hidden="1" x14ac:dyDescent="0.25">
      <c r="H221" s="15"/>
      <c r="I221" s="14"/>
      <c r="J221" s="14"/>
      <c r="K221" s="14"/>
      <c r="L221" s="18">
        <v>44872</v>
      </c>
      <c r="M221" s="18">
        <v>44878</v>
      </c>
      <c r="N221" s="18"/>
    </row>
    <row r="222" spans="1:15" hidden="1" x14ac:dyDescent="0.25">
      <c r="H222" s="15"/>
      <c r="I222" s="14"/>
      <c r="J222" s="14"/>
      <c r="K222" s="14"/>
      <c r="L222" s="18">
        <v>44886</v>
      </c>
      <c r="M222" s="18">
        <v>44892</v>
      </c>
      <c r="N222" s="18"/>
    </row>
    <row r="223" spans="1:15" hidden="1" x14ac:dyDescent="0.25">
      <c r="H223" s="15"/>
      <c r="I223" s="14"/>
      <c r="J223" s="14"/>
      <c r="K223" s="14"/>
      <c r="L223" s="18">
        <v>44935</v>
      </c>
      <c r="M223" s="18">
        <v>44941</v>
      </c>
      <c r="N223" s="18"/>
    </row>
    <row r="224" spans="1:15" hidden="1" x14ac:dyDescent="0.25">
      <c r="A224" s="30"/>
      <c r="B224" s="30"/>
      <c r="C224" s="30"/>
      <c r="D224" s="30"/>
      <c r="E224" s="30"/>
      <c r="F224" s="30"/>
      <c r="G224" s="30"/>
      <c r="H224" s="15"/>
      <c r="I224" s="14"/>
      <c r="J224" s="14"/>
      <c r="K224" s="14"/>
      <c r="L224" s="18">
        <v>44935</v>
      </c>
      <c r="M224" s="18">
        <v>44941</v>
      </c>
      <c r="N224" s="18"/>
    </row>
    <row r="225" spans="1:14" hidden="1" x14ac:dyDescent="0.25">
      <c r="A225" s="30"/>
      <c r="B225" s="30"/>
      <c r="C225" s="30"/>
      <c r="D225" s="30"/>
      <c r="E225" s="30"/>
      <c r="F225" s="30"/>
      <c r="G225" s="30"/>
      <c r="H225" s="15"/>
      <c r="I225" s="14"/>
      <c r="J225" s="14"/>
      <c r="K225" s="14"/>
      <c r="L225" s="18">
        <v>44907</v>
      </c>
      <c r="M225" s="18">
        <v>44913</v>
      </c>
      <c r="N225" s="18"/>
    </row>
    <row r="226" spans="1:14" hidden="1" x14ac:dyDescent="0.25">
      <c r="L226" s="1">
        <v>44900</v>
      </c>
      <c r="M226" s="1">
        <v>44906</v>
      </c>
      <c r="N226" s="1"/>
    </row>
  </sheetData>
  <autoFilter ref="A1:O226" xr:uid="{C4A852CB-FCEE-4488-B0CE-2E2BE9B2D9D9}">
    <filterColumn colId="4">
      <filters>
        <filter val="Fagerhult Habo IBK Ungdom F08-09"/>
      </filters>
    </filterColumn>
  </autoFilter>
  <sortState xmlns:xlrd2="http://schemas.microsoft.com/office/spreadsheetml/2017/richdata2" ref="A2:O226">
    <sortCondition ref="H2:H226"/>
    <sortCondition ref="I2:I226"/>
    <sortCondition ref="G2:G226"/>
  </sortState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E996-390F-4ED9-9974-F3839EF37D63}">
  <dimension ref="F3:R34"/>
  <sheetViews>
    <sheetView topLeftCell="C14" zoomScale="115" zoomScaleNormal="115" workbookViewId="0">
      <selection activeCell="F28" sqref="F28"/>
    </sheetView>
  </sheetViews>
  <sheetFormatPr defaultRowHeight="15" x14ac:dyDescent="0.25"/>
  <cols>
    <col min="6" max="6" width="22.85546875" customWidth="1"/>
    <col min="8" max="8" width="8.85546875" hidden="1" customWidth="1"/>
    <col min="10" max="10" width="18" customWidth="1"/>
    <col min="11" max="11" width="26.7109375" customWidth="1"/>
  </cols>
  <sheetData>
    <row r="3" spans="6:18" x14ac:dyDescent="0.25"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6:18" x14ac:dyDescent="0.25">
      <c r="F4" s="14"/>
      <c r="G4" s="14"/>
      <c r="H4" s="14"/>
      <c r="I4" s="14"/>
      <c r="J4" s="14" t="s">
        <v>266</v>
      </c>
      <c r="K4" s="14"/>
      <c r="L4" s="14"/>
      <c r="M4" s="14"/>
      <c r="N4" s="14"/>
      <c r="O4" s="14"/>
      <c r="P4" s="14"/>
      <c r="Q4" s="14"/>
      <c r="R4" s="14"/>
    </row>
    <row r="5" spans="6:18" x14ac:dyDescent="0.25">
      <c r="F5" s="14" t="s">
        <v>78</v>
      </c>
      <c r="G5" s="14"/>
      <c r="H5" s="14"/>
      <c r="I5" s="14" t="s">
        <v>267</v>
      </c>
      <c r="J5" s="14"/>
      <c r="K5" s="14" t="s">
        <v>268</v>
      </c>
    </row>
    <row r="6" spans="6:18" x14ac:dyDescent="0.25">
      <c r="F6" s="14"/>
      <c r="G6" s="14"/>
      <c r="H6" s="14"/>
      <c r="I6" s="14"/>
      <c r="J6" s="14"/>
    </row>
    <row r="7" spans="6:18" x14ac:dyDescent="0.25">
      <c r="F7" s="14" t="s">
        <v>269</v>
      </c>
      <c r="G7" s="14" t="s">
        <v>270</v>
      </c>
      <c r="H7" s="14"/>
      <c r="I7" s="14" t="s">
        <v>271</v>
      </c>
      <c r="J7" s="14"/>
      <c r="K7" s="14" t="s">
        <v>272</v>
      </c>
    </row>
    <row r="8" spans="6:18" x14ac:dyDescent="0.25">
      <c r="F8" s="14" t="s">
        <v>273</v>
      </c>
      <c r="G8" s="14" t="s">
        <v>270</v>
      </c>
      <c r="H8" s="14"/>
      <c r="I8" s="14" t="s">
        <v>274</v>
      </c>
      <c r="J8" s="14"/>
      <c r="K8" s="14" t="s">
        <v>272</v>
      </c>
    </row>
    <row r="9" spans="6:18" x14ac:dyDescent="0.25">
      <c r="F9" s="14" t="s">
        <v>275</v>
      </c>
      <c r="G9" s="14" t="s">
        <v>276</v>
      </c>
      <c r="H9" s="14"/>
      <c r="I9" s="14" t="s">
        <v>277</v>
      </c>
      <c r="J9" s="14"/>
      <c r="K9" s="35" t="s">
        <v>278</v>
      </c>
    </row>
    <row r="10" spans="6:18" x14ac:dyDescent="0.25">
      <c r="F10" s="14" t="s">
        <v>279</v>
      </c>
      <c r="G10" s="14" t="s">
        <v>280</v>
      </c>
      <c r="H10" s="14" t="s">
        <v>281</v>
      </c>
      <c r="I10" s="14" t="s">
        <v>282</v>
      </c>
      <c r="J10" s="14"/>
      <c r="K10" s="35" t="s">
        <v>283</v>
      </c>
    </row>
    <row r="11" spans="6:18" x14ac:dyDescent="0.25">
      <c r="F11" s="14" t="s">
        <v>284</v>
      </c>
      <c r="G11" s="14" t="s">
        <v>280</v>
      </c>
      <c r="H11" s="14" t="s">
        <v>285</v>
      </c>
      <c r="I11" s="14" t="s">
        <v>286</v>
      </c>
      <c r="J11" s="14"/>
      <c r="K11" s="35" t="s">
        <v>287</v>
      </c>
    </row>
    <row r="12" spans="6:18" x14ac:dyDescent="0.25">
      <c r="F12" s="14" t="s">
        <v>288</v>
      </c>
      <c r="G12" s="14" t="s">
        <v>280</v>
      </c>
      <c r="H12" s="14" t="s">
        <v>289</v>
      </c>
      <c r="I12" s="14" t="s">
        <v>290</v>
      </c>
      <c r="J12" s="14"/>
      <c r="K12" s="35" t="s">
        <v>291</v>
      </c>
    </row>
    <row r="13" spans="6:18" x14ac:dyDescent="0.25">
      <c r="F13" s="14" t="s">
        <v>292</v>
      </c>
      <c r="G13" s="14" t="s">
        <v>280</v>
      </c>
      <c r="H13" s="14" t="s">
        <v>293</v>
      </c>
      <c r="I13" s="14" t="s">
        <v>294</v>
      </c>
      <c r="J13" s="14"/>
      <c r="K13" s="35" t="s">
        <v>295</v>
      </c>
    </row>
    <row r="14" spans="6:18" x14ac:dyDescent="0.25">
      <c r="F14" s="14" t="s">
        <v>296</v>
      </c>
      <c r="G14" s="14" t="s">
        <v>280</v>
      </c>
      <c r="H14" s="14" t="s">
        <v>297</v>
      </c>
      <c r="I14" s="14" t="s">
        <v>298</v>
      </c>
      <c r="J14" s="14"/>
      <c r="K14" s="35" t="s">
        <v>299</v>
      </c>
    </row>
    <row r="15" spans="6:18" x14ac:dyDescent="0.25">
      <c r="F15" s="14" t="s">
        <v>300</v>
      </c>
      <c r="G15" s="14" t="s">
        <v>252</v>
      </c>
      <c r="H15" s="14" t="s">
        <v>301</v>
      </c>
      <c r="I15" s="14" t="s">
        <v>302</v>
      </c>
      <c r="J15" s="14"/>
      <c r="K15" s="35" t="s">
        <v>303</v>
      </c>
      <c r="L15" s="14"/>
      <c r="M15" s="14"/>
      <c r="N15" s="14"/>
      <c r="O15" s="14"/>
      <c r="P15" s="35"/>
      <c r="Q15" s="14"/>
      <c r="R15" s="14"/>
    </row>
    <row r="16" spans="6:18" x14ac:dyDescent="0.25">
      <c r="F16" s="14" t="s">
        <v>304</v>
      </c>
      <c r="G16" s="14" t="s">
        <v>252</v>
      </c>
      <c r="H16" s="14" t="s">
        <v>305</v>
      </c>
      <c r="I16" s="14" t="s">
        <v>306</v>
      </c>
      <c r="J16" s="14"/>
      <c r="K16" s="35" t="s">
        <v>307</v>
      </c>
      <c r="L16" s="14"/>
      <c r="M16" s="14"/>
      <c r="N16" s="14"/>
      <c r="O16" s="14"/>
      <c r="P16" s="14"/>
      <c r="Q16" s="14"/>
      <c r="R16" s="14"/>
    </row>
    <row r="17" spans="6:18" x14ac:dyDescent="0.25">
      <c r="F17" s="14" t="s">
        <v>308</v>
      </c>
      <c r="G17" s="14" t="s">
        <v>252</v>
      </c>
      <c r="H17" s="14" t="s">
        <v>309</v>
      </c>
      <c r="I17" s="14" t="s">
        <v>310</v>
      </c>
      <c r="J17" s="14"/>
      <c r="K17" s="35" t="s">
        <v>311</v>
      </c>
      <c r="L17" s="14"/>
      <c r="M17" s="14"/>
      <c r="N17" s="14"/>
      <c r="O17" s="14"/>
      <c r="P17" s="14"/>
      <c r="Q17" s="14"/>
      <c r="R17" s="14"/>
    </row>
    <row r="18" spans="6:18" x14ac:dyDescent="0.25">
      <c r="F18" s="14" t="s">
        <v>312</v>
      </c>
      <c r="G18" s="14" t="s">
        <v>252</v>
      </c>
      <c r="H18" s="14" t="s">
        <v>313</v>
      </c>
      <c r="I18" s="14" t="s">
        <v>310</v>
      </c>
      <c r="J18" s="14"/>
      <c r="K18" s="35" t="s">
        <v>311</v>
      </c>
      <c r="L18" s="14"/>
      <c r="M18" s="14"/>
      <c r="N18" s="14"/>
      <c r="O18" s="14"/>
      <c r="P18" s="14"/>
      <c r="Q18" s="14"/>
      <c r="R18" s="14"/>
    </row>
    <row r="19" spans="6:18" x14ac:dyDescent="0.25">
      <c r="F19" s="14" t="s">
        <v>314</v>
      </c>
      <c r="G19" s="14" t="s">
        <v>252</v>
      </c>
      <c r="H19" s="14" t="s">
        <v>315</v>
      </c>
      <c r="I19" s="14" t="s">
        <v>316</v>
      </c>
      <c r="J19" s="14"/>
      <c r="K19" s="35" t="s">
        <v>317</v>
      </c>
      <c r="L19" s="14"/>
      <c r="M19" s="14"/>
      <c r="N19" s="14"/>
      <c r="O19" s="14"/>
      <c r="P19" s="14"/>
      <c r="Q19" s="14"/>
      <c r="R19" s="14"/>
    </row>
    <row r="20" spans="6:18" x14ac:dyDescent="0.25">
      <c r="F20" s="14" t="s">
        <v>318</v>
      </c>
      <c r="G20" s="14" t="s">
        <v>252</v>
      </c>
      <c r="H20" s="14" t="s">
        <v>319</v>
      </c>
      <c r="I20" s="14" t="s">
        <v>320</v>
      </c>
      <c r="J20" s="14"/>
      <c r="K20" s="35" t="s">
        <v>321</v>
      </c>
      <c r="L20" s="14"/>
      <c r="M20" s="14"/>
      <c r="N20" s="14"/>
      <c r="O20" s="14"/>
      <c r="P20" s="14"/>
      <c r="Q20" s="14"/>
      <c r="R20" s="14"/>
    </row>
    <row r="21" spans="6:18" x14ac:dyDescent="0.25">
      <c r="F21" s="14" t="s">
        <v>322</v>
      </c>
      <c r="G21" s="14" t="s">
        <v>252</v>
      </c>
      <c r="H21" s="14" t="s">
        <v>323</v>
      </c>
      <c r="I21" s="14" t="s">
        <v>324</v>
      </c>
      <c r="J21" s="14"/>
      <c r="K21" s="35" t="s">
        <v>325</v>
      </c>
      <c r="L21" s="14"/>
      <c r="M21" s="14"/>
      <c r="N21" s="14"/>
      <c r="O21" s="14"/>
      <c r="P21" s="14"/>
      <c r="Q21" s="14"/>
      <c r="R21" s="14"/>
    </row>
    <row r="22" spans="6:18" x14ac:dyDescent="0.25">
      <c r="F22" s="14" t="s">
        <v>326</v>
      </c>
      <c r="G22" s="14" t="s">
        <v>252</v>
      </c>
      <c r="H22" s="14" t="s">
        <v>327</v>
      </c>
      <c r="I22" s="14" t="s">
        <v>328</v>
      </c>
      <c r="J22" s="14"/>
      <c r="K22" s="35" t="s">
        <v>329</v>
      </c>
      <c r="L22" s="14"/>
      <c r="M22" s="14"/>
      <c r="N22" s="14"/>
      <c r="O22" s="14"/>
      <c r="P22" s="14"/>
      <c r="Q22" s="14"/>
      <c r="R22" s="14"/>
    </row>
    <row r="23" spans="6:18" x14ac:dyDescent="0.25">
      <c r="F23" s="14" t="s">
        <v>330</v>
      </c>
      <c r="G23" s="14" t="s">
        <v>252</v>
      </c>
      <c r="H23" s="14" t="s">
        <v>331</v>
      </c>
      <c r="I23" s="14" t="s">
        <v>332</v>
      </c>
      <c r="J23" s="14"/>
      <c r="K23" s="35" t="s">
        <v>333</v>
      </c>
      <c r="L23" s="14"/>
      <c r="M23" s="14"/>
      <c r="N23" s="14"/>
      <c r="O23" s="14"/>
      <c r="P23" s="14"/>
      <c r="Q23" s="14"/>
      <c r="R23" s="14"/>
    </row>
    <row r="24" spans="6:18" x14ac:dyDescent="0.25">
      <c r="F24" s="14" t="s">
        <v>334</v>
      </c>
      <c r="G24" s="14" t="s">
        <v>252</v>
      </c>
      <c r="H24" s="14" t="s">
        <v>335</v>
      </c>
      <c r="I24" s="14" t="s">
        <v>336</v>
      </c>
      <c r="J24" s="14"/>
      <c r="K24" s="35" t="s">
        <v>337</v>
      </c>
      <c r="L24" s="14"/>
      <c r="M24" s="14"/>
      <c r="N24" s="14"/>
      <c r="O24" s="14"/>
      <c r="P24" s="14"/>
      <c r="Q24" s="14"/>
      <c r="R24" s="14"/>
    </row>
    <row r="25" spans="6:18" x14ac:dyDescent="0.25">
      <c r="F25" s="14" t="s">
        <v>338</v>
      </c>
      <c r="G25" s="14" t="s">
        <v>252</v>
      </c>
      <c r="H25" s="14" t="s">
        <v>339</v>
      </c>
      <c r="I25" s="14" t="s">
        <v>340</v>
      </c>
      <c r="J25" s="14"/>
      <c r="K25" s="35" t="s">
        <v>341</v>
      </c>
      <c r="L25" s="14"/>
      <c r="M25" s="14"/>
      <c r="N25" s="14"/>
      <c r="O25" s="14"/>
      <c r="P25" s="14"/>
      <c r="Q25" s="14"/>
      <c r="R25" s="14"/>
    </row>
    <row r="26" spans="6:18" x14ac:dyDescent="0.25">
      <c r="F26" s="14" t="s">
        <v>342</v>
      </c>
      <c r="G26" s="14" t="s">
        <v>252</v>
      </c>
      <c r="H26" s="14" t="s">
        <v>343</v>
      </c>
      <c r="I26" s="14" t="s">
        <v>344</v>
      </c>
      <c r="J26" s="14"/>
      <c r="K26" s="35" t="s">
        <v>345</v>
      </c>
      <c r="L26" s="14"/>
      <c r="M26" s="14"/>
      <c r="N26" s="14"/>
      <c r="O26" s="14"/>
      <c r="P26" s="14"/>
      <c r="Q26" s="14"/>
      <c r="R26" s="14"/>
    </row>
    <row r="27" spans="6:18" x14ac:dyDescent="0.25">
      <c r="F27" s="14" t="s">
        <v>346</v>
      </c>
      <c r="G27" s="14" t="s">
        <v>252</v>
      </c>
      <c r="H27" s="14" t="s">
        <v>347</v>
      </c>
      <c r="I27" s="14" t="s">
        <v>348</v>
      </c>
      <c r="J27" s="14"/>
      <c r="K27" s="35" t="s">
        <v>349</v>
      </c>
      <c r="L27" s="14"/>
      <c r="M27" s="14"/>
      <c r="N27" s="14"/>
      <c r="O27" s="14"/>
      <c r="P27" s="14"/>
      <c r="Q27" s="14"/>
      <c r="R27" s="14"/>
    </row>
    <row r="28" spans="6:18" x14ac:dyDescent="0.25">
      <c r="F28" s="14" t="s">
        <v>364</v>
      </c>
      <c r="G28" s="14" t="s">
        <v>252</v>
      </c>
      <c r="H28" s="14" t="s">
        <v>350</v>
      </c>
      <c r="I28" s="14" t="s">
        <v>351</v>
      </c>
      <c r="J28" s="14"/>
      <c r="K28" s="35" t="s">
        <v>352</v>
      </c>
      <c r="L28" s="14"/>
      <c r="M28" s="14"/>
      <c r="N28" s="14"/>
      <c r="O28" s="14"/>
      <c r="P28" s="14"/>
      <c r="Q28" s="14"/>
      <c r="R28" s="14"/>
    </row>
    <row r="29" spans="6:18" x14ac:dyDescent="0.25">
      <c r="F29" s="14" t="s">
        <v>353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6:18" x14ac:dyDescent="0.25">
      <c r="F30" s="14" t="s">
        <v>354</v>
      </c>
      <c r="G30" s="14" t="s">
        <v>250</v>
      </c>
      <c r="H30" s="14"/>
      <c r="I30" s="14" t="s">
        <v>355</v>
      </c>
      <c r="J30" s="14"/>
      <c r="K30" s="14"/>
      <c r="L30" s="14"/>
      <c r="M30" s="14" t="s">
        <v>355</v>
      </c>
      <c r="N30" s="14"/>
      <c r="O30" s="14"/>
      <c r="P30" s="35" t="s">
        <v>356</v>
      </c>
      <c r="Q30" s="14"/>
      <c r="R30" s="14"/>
    </row>
    <row r="31" spans="6:18" x14ac:dyDescent="0.25">
      <c r="F31" s="14" t="s">
        <v>357</v>
      </c>
      <c r="G31" s="14" t="s">
        <v>250</v>
      </c>
      <c r="H31" s="14"/>
      <c r="I31" s="14" t="s">
        <v>358</v>
      </c>
      <c r="J31" s="14" t="s">
        <v>359</v>
      </c>
      <c r="K31" s="14"/>
      <c r="L31" s="14"/>
      <c r="M31" s="14" t="s">
        <v>358</v>
      </c>
      <c r="N31" s="14"/>
      <c r="O31" s="14"/>
      <c r="P31" s="35" t="s">
        <v>360</v>
      </c>
      <c r="Q31" s="14"/>
      <c r="R31" s="14"/>
    </row>
    <row r="32" spans="6:18" x14ac:dyDescent="0.25">
      <c r="F32" s="14" t="s">
        <v>361</v>
      </c>
      <c r="G32" s="14" t="s">
        <v>270</v>
      </c>
      <c r="H32" s="14"/>
      <c r="I32" s="14" t="s">
        <v>362</v>
      </c>
      <c r="J32" s="14"/>
      <c r="K32" s="14"/>
      <c r="L32" s="14"/>
      <c r="M32" t="s">
        <v>363</v>
      </c>
      <c r="N32" s="14"/>
      <c r="O32" s="14"/>
      <c r="Q32" s="14"/>
      <c r="R32" s="14"/>
    </row>
    <row r="33" spans="6:18" x14ac:dyDescent="0.25">
      <c r="F33" s="14"/>
      <c r="G33" s="14"/>
      <c r="H33" s="14"/>
      <c r="J33" s="14"/>
      <c r="K33" s="14"/>
      <c r="L33" s="14"/>
      <c r="M33" s="14"/>
      <c r="N33" s="14"/>
      <c r="O33" s="14"/>
      <c r="P33" s="35"/>
      <c r="Q33" s="14"/>
      <c r="R33" s="14"/>
    </row>
    <row r="34" spans="6:18" x14ac:dyDescent="0.25">
      <c r="F34" s="14"/>
      <c r="G34" s="14"/>
      <c r="H34" s="14"/>
      <c r="J34" s="14"/>
      <c r="K34" s="14"/>
      <c r="L34" s="14"/>
      <c r="M34" s="14"/>
      <c r="N34" s="14"/>
      <c r="O34" s="14"/>
      <c r="P34" s="14"/>
      <c r="Q34" s="14"/>
      <c r="R34" s="14"/>
    </row>
  </sheetData>
  <hyperlinks>
    <hyperlink ref="K9" r:id="rId1" xr:uid="{641CA2AD-3D86-4A07-9252-229ABC39C0CE}"/>
    <hyperlink ref="P31" r:id="rId2" xr:uid="{29DED867-A2AD-4515-BAEC-E2B28D0B2EB7}"/>
    <hyperlink ref="P30" r:id="rId3" xr:uid="{D7321901-DD36-40C7-9DC1-D286DA116C7B}"/>
    <hyperlink ref="K11" r:id="rId4" xr:uid="{211AAF9F-B458-4E2D-B801-02E9D558BF37}"/>
    <hyperlink ref="K12" r:id="rId5" xr:uid="{D7F95D59-20D6-491C-A9CA-9363BDF55A28}"/>
    <hyperlink ref="K13" r:id="rId6" xr:uid="{2450EAE7-9E3F-46D5-9A10-A89B8DBE5D1B}"/>
    <hyperlink ref="K14" r:id="rId7" xr:uid="{B67A90DB-E263-4268-ABAB-6D86B1150548}"/>
    <hyperlink ref="K10" r:id="rId8" xr:uid="{84D3D478-A71E-40BB-B4DA-A1431E639305}"/>
    <hyperlink ref="K15" r:id="rId9" xr:uid="{1A80E315-7847-4753-BF93-1107B572F72B}"/>
    <hyperlink ref="K16" r:id="rId10" xr:uid="{D163BAB6-BE5D-40B2-A631-F112FE0906F0}"/>
    <hyperlink ref="K17" r:id="rId11" xr:uid="{8BC721C3-DB07-481E-97B8-088EE5E0202F}"/>
    <hyperlink ref="K18" r:id="rId12" xr:uid="{126B009E-64CC-4434-903A-55E38F53C6DA}"/>
    <hyperlink ref="K19" r:id="rId13" xr:uid="{FC81BFCD-91E6-42E0-95A3-FE6A8061F5E0}"/>
    <hyperlink ref="K20" r:id="rId14" xr:uid="{9BC6C49F-2919-4E36-9259-3FDE95B00688}"/>
    <hyperlink ref="K21" r:id="rId15" xr:uid="{BE812716-42A2-4851-AD7B-16E17BF3A881}"/>
    <hyperlink ref="K22" r:id="rId16" xr:uid="{441B11E6-2349-4A51-8CD2-004A66E61B8D}"/>
    <hyperlink ref="K23" r:id="rId17" xr:uid="{48D7C833-988B-495B-9E87-69E89E7BFAB5}"/>
    <hyperlink ref="K24" r:id="rId18" xr:uid="{BC92EBD6-92CB-4F20-B265-B98BF6E5AB3A}"/>
    <hyperlink ref="K25" r:id="rId19" xr:uid="{6EE55868-B275-4BF1-AC81-0D82113FD8E4}"/>
    <hyperlink ref="K26" r:id="rId20" xr:uid="{B3C7297D-31D3-4123-B484-BD90031816C9}"/>
    <hyperlink ref="K27" r:id="rId21" xr:uid="{4492D842-1AA0-43EE-90A7-5916663475D3}"/>
    <hyperlink ref="K28" r:id="rId22" xr:uid="{10F3D1A7-C831-4B70-AC33-A5DB70C7A4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Domare antal matcher</vt:lpstr>
      <vt:lpstr>Hemmamatcher 2022-2023</vt:lpstr>
      <vt:lpstr>Domare med mail och telefonnr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Liliegren Yvonne</dc:creator>
  <cp:lastModifiedBy>Anders Persson</cp:lastModifiedBy>
  <cp:lastPrinted>2022-09-28T17:41:25Z</cp:lastPrinted>
  <dcterms:created xsi:type="dcterms:W3CDTF">2019-09-13T04:11:30Z</dcterms:created>
  <dcterms:modified xsi:type="dcterms:W3CDTF">2022-09-29T11:51:07Z</dcterms:modified>
</cp:coreProperties>
</file>