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/Documents/_Ricardo/Docs/DalbyGIF/"/>
    </mc:Choice>
  </mc:AlternateContent>
  <xr:revisionPtr revIDLastSave="0" documentId="13_ncr:1_{6BCFFB38-E9A6-F845-95E5-674DD12E56F1}" xr6:coauthVersionLast="47" xr6:coauthVersionMax="47" xr10:uidLastSave="{00000000-0000-0000-0000-000000000000}"/>
  <bookViews>
    <workbookView xWindow="0" yWindow="500" windowWidth="68800" windowHeight="26520" xr2:uid="{A6BE3C28-9F3B-470C-BE8C-3CAE0F3216E7}"/>
  </bookViews>
  <sheets>
    <sheet name="Rotation av ansvarsområden ny" sheetId="9" r:id="rId1"/>
    <sheet name="Rotation av ansvarsområden (old" sheetId="8" r:id="rId2"/>
    <sheet name="Tidslinj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9" l="1"/>
  <c r="E26" i="9"/>
  <c r="E24" i="9" l="1"/>
  <c r="E30" i="9"/>
  <c r="E28" i="9"/>
  <c r="E27" i="9"/>
  <c r="E25" i="9"/>
  <c r="D31" i="9"/>
  <c r="B25" i="9"/>
  <c r="C24" i="9"/>
  <c r="C23" i="9"/>
  <c r="C31" i="9" s="1"/>
  <c r="E28" i="8"/>
  <c r="E27" i="8"/>
  <c r="E26" i="8"/>
  <c r="E25" i="8"/>
  <c r="E24" i="8"/>
  <c r="E23" i="8"/>
  <c r="D29" i="8"/>
  <c r="B24" i="8"/>
  <c r="C23" i="8"/>
  <c r="C22" i="8"/>
  <c r="C2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3" authorId="0" shapeId="0" xr:uid="{DD5AEADF-4ED6-8047-A2C6-8C29FC6C525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Lagen får dela på kioskvinsten &amp; Julmarknadsvinsten. Totala Klubbstödet är minst 5k per lag och max 8k per lag</t>
        </r>
      </text>
    </comment>
    <comment ref="B27" authorId="0" shapeId="0" xr:uid="{07E1DC8E-4C88-A745-BE39-6EFC1F871DC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Inga pengar från klubben. Beror helt på aktiviteter och vad man säljer under dagen.</t>
        </r>
      </text>
    </comment>
    <comment ref="B28" authorId="0" shapeId="0" xr:uid="{58AB5F1B-03CA-3A47-8EB4-B5B4934C423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Inga pengar från klubben. Beror helt på aktiviteter och vad man säljer under dagen.</t>
        </r>
      </text>
    </comment>
    <comment ref="B30" authorId="0" shapeId="0" xr:uid="{B3962B4D-6D37-5249-ACD2-AFD6BF7A40A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Inga pengar från Klubben.
</t>
        </r>
        <r>
          <rPr>
            <sz val="10"/>
            <color rgb="FF000000"/>
            <rFont val="Tahoma"/>
            <family val="2"/>
          </rPr>
          <t>Lagen kan välja själva att sälja hembakat, etc, för att få in pengar.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2" authorId="0" shapeId="0" xr:uid="{A920D599-8E0C-8E42-8FF5-F961C7EC873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Lagen får dela på kioskvinsten &amp; Julmarknadsvinsten. Totala Klubbstödet är minst 5k per lag och max 8k per lag</t>
        </r>
      </text>
    </comment>
    <comment ref="B25" authorId="0" shapeId="0" xr:uid="{BB8093CC-7329-3643-9D75-8A5CC736A23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Inga pengar från klubben. Beror helt på aktiviteter och vad man säljer under dagen.</t>
        </r>
      </text>
    </comment>
    <comment ref="B26" authorId="0" shapeId="0" xr:uid="{868E1B5D-1E37-0F48-A032-C3DF0201A9D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Inga pengar från klubben. Beror helt på aktiviteter och vad man säljer under dagen.</t>
        </r>
      </text>
    </comment>
    <comment ref="B28" authorId="0" shapeId="0" xr:uid="{289E21C0-745D-D442-98D4-940913AFC9B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Inga pengar från Klubben.
</t>
        </r>
        <r>
          <rPr>
            <sz val="10"/>
            <color rgb="FF000000"/>
            <rFont val="Tahoma"/>
            <family val="2"/>
          </rPr>
          <t>Lagen kan välja själva att sälja hembakat, etc, för att få in pengar.</t>
        </r>
      </text>
    </comment>
  </commentList>
</comments>
</file>

<file path=xl/sharedStrings.xml><?xml version="1.0" encoding="utf-8"?>
<sst xmlns="http://schemas.openxmlformats.org/spreadsheetml/2006/main" count="238" uniqueCount="114">
  <si>
    <t>Fotbollsavslutning</t>
  </si>
  <si>
    <t>Julmarknad Planering</t>
  </si>
  <si>
    <t>Fotbollensdag*</t>
  </si>
  <si>
    <t>Lejonmarknad koordinering</t>
  </si>
  <si>
    <t>Utdelning av lagpresentationer*</t>
  </si>
  <si>
    <t>Fotboll</t>
  </si>
  <si>
    <t>Handboll</t>
  </si>
  <si>
    <t>Feb</t>
  </si>
  <si>
    <t>Jun</t>
  </si>
  <si>
    <t>Fotbollensdag</t>
  </si>
  <si>
    <t>Aug</t>
  </si>
  <si>
    <t>April</t>
  </si>
  <si>
    <t>Fotbollssäsong Startar</t>
  </si>
  <si>
    <t>Nov</t>
  </si>
  <si>
    <t>Sep</t>
  </si>
  <si>
    <t>Fotbollsavslutning (Knattar)</t>
  </si>
  <si>
    <t>Dec</t>
  </si>
  <si>
    <t>Mars</t>
  </si>
  <si>
    <t>Jan</t>
  </si>
  <si>
    <t>Maj</t>
  </si>
  <si>
    <t>Jul</t>
  </si>
  <si>
    <t>Okt</t>
  </si>
  <si>
    <t>Kiosken Öppnar</t>
  </si>
  <si>
    <t>Lejonmarkndaskoordinering
Utdelning av lagpresentationer(?)</t>
  </si>
  <si>
    <t>Utdelning lagpresentationer</t>
  </si>
  <si>
    <t>Årlig klubbstöd till varje lag (incl Cup)</t>
  </si>
  <si>
    <t>Sista seriematcherna o handbollsavslutning , kiosken stänger</t>
  </si>
  <si>
    <t>Handbollssäsongen börjar</t>
  </si>
  <si>
    <t xml:space="preserve">Serierna börjar , kiosken öppnar. Handbollens dag </t>
  </si>
  <si>
    <t>Handbollensdag</t>
  </si>
  <si>
    <t>Fotbollsavslutning*</t>
  </si>
  <si>
    <t>VinterCup
Fotbollssäsong Slutar
Kiosken Stänger
Julmarknad</t>
  </si>
  <si>
    <t>2022</t>
  </si>
  <si>
    <t>2023</t>
  </si>
  <si>
    <t>Summa</t>
  </si>
  <si>
    <t xml:space="preserve"> </t>
  </si>
  <si>
    <t>Årets första FotbollFöräldrasektionsmöte</t>
  </si>
  <si>
    <t>Fotbollsavslutning (Ungdomslagen)
Årets sista FotbollFöräldrasektionsmöte</t>
  </si>
  <si>
    <t>Handbollsavslutning*</t>
  </si>
  <si>
    <t>Datum</t>
  </si>
  <si>
    <t>F-Kiosk: Hämtning, Uppackning &amp; "Vaktmästare"</t>
  </si>
  <si>
    <t>H-Kiosk: Hämtning, Uppackning &amp; "Vaktmästare"</t>
  </si>
  <si>
    <t>Mars - Dec</t>
  </si>
  <si>
    <t>Jan - Dec</t>
  </si>
  <si>
    <t>Aug - April</t>
  </si>
  <si>
    <t>Kommentarer</t>
  </si>
  <si>
    <t>April - Dec</t>
  </si>
  <si>
    <t>6:e Juni</t>
  </si>
  <si>
    <t>Sep - Dec</t>
  </si>
  <si>
    <t>Hämtar från Hemköp till H-Kiosken och meddela inköp.
Vid "kris" kan hämta från F-Kiosken.</t>
  </si>
  <si>
    <t>Hämtar från Hemköp till F-Kiosken.
Vid kris ta pengar från kassaskåpet och handla på Hemköp.</t>
  </si>
  <si>
    <t>Alla</t>
  </si>
  <si>
    <t>Handbollsavslutning</t>
  </si>
  <si>
    <t>Kostnad för Klubben</t>
  </si>
  <si>
    <t>Antal Ungdomslag i Fotboll (exkl bollskola):</t>
  </si>
  <si>
    <t>Antal Ungdomslag i Handboll (exkl bollskola):</t>
  </si>
  <si>
    <t>Utökade intäkter</t>
  </si>
  <si>
    <t>2024</t>
  </si>
  <si>
    <t>Lag (2022)</t>
  </si>
  <si>
    <t>kiosk Lundaspelen</t>
  </si>
  <si>
    <t>P11f</t>
  </si>
  <si>
    <t>P10f</t>
  </si>
  <si>
    <t>P08/09h</t>
  </si>
  <si>
    <t>P09f</t>
  </si>
  <si>
    <t>P12f, F12/13f</t>
  </si>
  <si>
    <t>P13h</t>
  </si>
  <si>
    <t>P08f</t>
  </si>
  <si>
    <t>P13f</t>
  </si>
  <si>
    <t>P12f</t>
  </si>
  <si>
    <t>P11h</t>
  </si>
  <si>
    <t>P12h</t>
  </si>
  <si>
    <t>P14/15h</t>
  </si>
  <si>
    <t>P14f</t>
  </si>
  <si>
    <t>P14f, F14/15f</t>
  </si>
  <si>
    <t>F14/15h</t>
  </si>
  <si>
    <t>P15f</t>
  </si>
  <si>
    <t>Fotbollensdag (6:e Juni)*</t>
  </si>
  <si>
    <t>Handbollensdag (Datum TBD)*</t>
  </si>
  <si>
    <t>F12/13h</t>
  </si>
  <si>
    <t>P16f</t>
  </si>
  <si>
    <t>P17f</t>
  </si>
  <si>
    <t>A-lag Kiosk, Bollkalle ansvar &amp; biljettförsäljning*</t>
  </si>
  <si>
    <t>2025</t>
  </si>
  <si>
    <t>F08/09f, P11h</t>
  </si>
  <si>
    <t>P16h</t>
  </si>
  <si>
    <t>F10/11f, P14/15h</t>
  </si>
  <si>
    <t>F12/13f, F14/15h</t>
  </si>
  <si>
    <t>F14/15f, P16h</t>
  </si>
  <si>
    <t>Lundaspelen</t>
  </si>
  <si>
    <t>P08/09h, xx</t>
  </si>
  <si>
    <t>F-Kiosk: Inköp &amp; Rutiner</t>
  </si>
  <si>
    <t>H-Kiosk: Inköp &amp; Rutiner</t>
  </si>
  <si>
    <t>Ansvarar att lägga beställningar mot Hemköp (Fotboll)</t>
  </si>
  <si>
    <t>Ansvarar att lägga beställningar mot Hemköp. (Handboll)</t>
  </si>
  <si>
    <t>P08/P09f</t>
  </si>
  <si>
    <t>P15h</t>
  </si>
  <si>
    <t>Junior-Lag Kiosk</t>
  </si>
  <si>
    <t>Årets Lag</t>
  </si>
  <si>
    <t>Handbollensdag*</t>
  </si>
  <si>
    <t>Junior Kiosk*</t>
  </si>
  <si>
    <t>Laget bemannar Kiosk på hemmamatcher, tar betalt (inträdde) och ser till att det finns Bollkallar</t>
  </si>
  <si>
    <t>Laget bemannar Kiosk på hemmamatcher</t>
  </si>
  <si>
    <t>Koordinera Städning av Klubbstuga</t>
  </si>
  <si>
    <t>Skapar och kommunicerar ett shcema om vilket lag städar klubbstugan. Städning sker en gång i månaden.</t>
  </si>
  <si>
    <t>Hämtar från Hemköp till H-Kiosken och meddela inköp. Kontaktperson om något går sönder i Kiosken</t>
  </si>
  <si>
    <t>Mars - Apr</t>
  </si>
  <si>
    <t>Apr - Dec</t>
  </si>
  <si>
    <t>Apr</t>
  </si>
  <si>
    <t>Skapar och delar ut lagpresentationerna</t>
  </si>
  <si>
    <t>Är med på alla möten med Lions och Scouterna. Ser till att koordinera internt på DalbyGIF</t>
  </si>
  <si>
    <t>Hämtar från Hemköp till F-Kiosken. Städning av kiosken.
Kontaktperson om något går sönder i Kiosken</t>
  </si>
  <si>
    <t>Ansvarar att lägga beställningar mot Hemköp (Fotboll). Inklusive Städrutiner.</t>
  </si>
  <si>
    <t>Ansvarar att lägga beställningar mot Hemköp. (Handboll). Inklusive Städrutiner.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</si>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</sst>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Arial"/>
      <family val="2"/>
    </font>
    <font>
      <sz val="14"/>
      <color theme="0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1" applyFont="1"/>
    <xf numFmtId="0" fontId="2" fillId="0" borderId="0" xfId="0" applyFont="1" applyAlignment="1">
      <alignment wrapText="1"/>
    </xf>
    <xf numFmtId="0" fontId="8" fillId="0" borderId="0" xfId="1" applyFont="1"/>
    <xf numFmtId="0" fontId="8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2">
    <cellStyle name="Normal" xfId="0" builtinId="0"/>
    <cellStyle name="Normal 2" xfId="1" xr:uid="{B68ED1BE-32A6-4DC5-8E98-3C87E2CC2D97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2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2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2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0ACB31-AFF7-BC4C-8A9D-D3A8390634C7}" name="Tabell432" displayName="Tabell432" ref="B2:H16" totalsRowShown="0" headerRowDxfId="35" dataDxfId="34">
  <autoFilter ref="B2:H16" xr:uid="{500ACB31-AFF7-BC4C-8A9D-D3A8390634C7}"/>
  <tableColumns count="7">
    <tableColumn id="1" xr3:uid="{D4932252-FC55-3C40-B967-E4D8B290C533}" name=" " dataDxfId="33"/>
    <tableColumn id="8" xr3:uid="{0BD77D4B-0CDB-0847-A72E-13A48D0FD520}" name="Datum" dataDxfId="32"/>
    <tableColumn id="6" xr3:uid="{009BAE10-B41A-784E-A8AC-96982593E373}" name="2022" dataDxfId="31"/>
    <tableColumn id="10" xr3:uid="{FEECEF61-1B7C-EE4D-B212-C5F797DD44DF}" name="2023" dataDxfId="30"/>
    <tableColumn id="11" xr3:uid="{D4417ECA-BBC6-D74C-9371-29F64632220A}" name="2024" dataDxfId="29"/>
    <tableColumn id="2" xr3:uid="{B9026AC2-15A7-3A41-B8BE-F75400DA4407}" name="2025" dataDxfId="28"/>
    <tableColumn id="7" xr3:uid="{51B4A0D8-FD4C-6A41-ACAA-6C97C41F84A2}" name="Kommentarer" dataDxfId="27"/>
  </tableColumns>
  <tableStyleInfo name="TableStyleMedium9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F2CD9C-08F7-FA40-BB8E-C800918289C5}" name="Tabell545" displayName="Tabell545" ref="B22:E31" totalsRowCount="1" dataDxfId="26">
  <autoFilter ref="B22:E30" xr:uid="{AAF2CD9C-08F7-FA40-BB8E-C800918289C5}"/>
  <tableColumns count="4">
    <tableColumn id="1" xr3:uid="{8DB62121-06C1-6D4C-945B-12AB60413078}" name=" " totalsRowLabel="Summa" dataDxfId="25" totalsRowDxfId="24" dataCellStyle="Normal 2"/>
    <tableColumn id="2" xr3:uid="{C68662B0-3E3F-3947-83BB-29726E71E0F5}" name="Kostnad för Klubben" totalsRowFunction="sum" dataDxfId="23" totalsRowDxfId="22"/>
    <tableColumn id="3" xr3:uid="{936AB490-4264-E248-B1DE-770DA647BA3B}" name="Utökade intäkter" totalsRowFunction="sum" dataDxfId="21" totalsRowDxfId="20"/>
    <tableColumn id="4" xr3:uid="{0DD2C340-5137-994F-BA70-7FE1686215D5}" name="Årets Lag" dataDxfId="19" totalsRowDxfId="18"/>
  </tableColumns>
  <tableStyleInfo name="TableStyleMedium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B15B79-BAAD-D949-A349-ED3C6727A614}" name="Tabell43" displayName="Tabell43" ref="B2:H15" totalsRowShown="0" headerRowDxfId="17" dataDxfId="16">
  <autoFilter ref="B2:H15" xr:uid="{7B470C16-BCBE-304A-9B49-ABCB641700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213C3BE-0D35-4243-975C-9B3DC35FD44B}" name=" " dataDxfId="15"/>
    <tableColumn id="8" xr3:uid="{2932D0CD-3084-6A47-A06A-D1803DDA1DF8}" name="Datum" dataDxfId="14"/>
    <tableColumn id="6" xr3:uid="{A29A9F4B-93A9-894F-A6D7-26BF9B43EF25}" name="2022" dataDxfId="13"/>
    <tableColumn id="10" xr3:uid="{D56B865E-4012-234B-8D9A-91E0D2E1B630}" name="2023" dataDxfId="12"/>
    <tableColumn id="11" xr3:uid="{3F4A4666-3C1B-584E-A2F0-2B5DBC874BAB}" name="2024" dataDxfId="11"/>
    <tableColumn id="2" xr3:uid="{FEC04A1D-DF07-B847-8745-DF53C835903B}" name="2025" dataDxfId="10"/>
    <tableColumn id="7" xr3:uid="{866244E7-33C0-7844-A468-58557A1C459B}" name="Kommentarer" dataDxfId="9"/>
  </tableColumns>
  <tableStyleInfo name="TableStyleMedium9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4722F9-2BE6-F94D-AB72-8BB24D67EC68}" name="Tabell54" displayName="Tabell54" ref="B21:E29" totalsRowCount="1" dataDxfId="8">
  <autoFilter ref="B21:E28" xr:uid="{632A629E-C564-E841-BCBF-6F135CF74700}">
    <filterColumn colId="0" hiddenButton="1"/>
    <filterColumn colId="1" hiddenButton="1"/>
    <filterColumn colId="2" hiddenButton="1"/>
    <filterColumn colId="3" hiddenButton="1"/>
  </autoFilter>
  <tableColumns count="4">
    <tableColumn id="1" xr3:uid="{D6E75040-FB29-A247-809F-6168430C75DD}" name=" " totalsRowLabel="Summa" dataDxfId="7" totalsRowDxfId="6" dataCellStyle="Normal 2"/>
    <tableColumn id="2" xr3:uid="{A359BF54-9E35-B543-AD9F-25A8EB08A0D4}" name="Kostnad för Klubben" totalsRowFunction="sum" dataDxfId="5" totalsRowDxfId="4"/>
    <tableColumn id="3" xr3:uid="{4FEDDA9C-48D3-C54C-8257-37FCDA893ECD}" name="Utökade intäkter" totalsRowFunction="sum" dataDxfId="3" totalsRowDxfId="2"/>
    <tableColumn id="4" xr3:uid="{1435E2B1-FCF6-B64C-B39D-706D77C8834D}" name="Lag (2022)" dataDxfId="1" totalsRowDxfId="0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0D4D-5DC6-B441-A85E-E63FEC5BF9AC}">
  <dimension ref="B2:H31"/>
  <sheetViews>
    <sheetView tabSelected="1" workbookViewId="0">
      <selection activeCell="C10" sqref="C10"/>
    </sheetView>
  </sheetViews>
  <sheetFormatPr baseColWidth="10" defaultRowHeight="15" x14ac:dyDescent="0.2"/>
  <cols>
    <col min="2" max="2" width="71.5" bestFit="1" customWidth="1"/>
    <col min="3" max="3" width="26.1640625" bestFit="1" customWidth="1"/>
    <col min="4" max="4" width="22.83203125" bestFit="1" customWidth="1"/>
    <col min="5" max="5" width="27.6640625" bestFit="1" customWidth="1"/>
    <col min="6" max="6" width="25.6640625" bestFit="1" customWidth="1"/>
    <col min="7" max="7" width="20.6640625" bestFit="1" customWidth="1"/>
    <col min="8" max="8" width="53.33203125" customWidth="1"/>
  </cols>
  <sheetData>
    <row r="2" spans="2:8" ht="29" x14ac:dyDescent="0.35">
      <c r="B2" s="4" t="s">
        <v>35</v>
      </c>
      <c r="C2" s="4" t="s">
        <v>39</v>
      </c>
      <c r="D2" s="4" t="s">
        <v>32</v>
      </c>
      <c r="E2" s="11" t="s">
        <v>33</v>
      </c>
      <c r="F2" s="4" t="s">
        <v>57</v>
      </c>
      <c r="G2" s="4" t="s">
        <v>82</v>
      </c>
      <c r="H2" s="4" t="s">
        <v>45</v>
      </c>
    </row>
    <row r="3" spans="2:8" ht="46" x14ac:dyDescent="0.35">
      <c r="B3" s="4" t="s">
        <v>90</v>
      </c>
      <c r="C3" s="4" t="s">
        <v>43</v>
      </c>
      <c r="D3" s="4" t="s">
        <v>60</v>
      </c>
      <c r="E3" s="12" t="s">
        <v>68</v>
      </c>
      <c r="F3" s="13" t="s">
        <v>67</v>
      </c>
      <c r="G3" s="4" t="s">
        <v>72</v>
      </c>
      <c r="H3" s="6" t="s">
        <v>111</v>
      </c>
    </row>
    <row r="4" spans="2:8" ht="68" x14ac:dyDescent="0.35">
      <c r="B4" s="4" t="s">
        <v>40</v>
      </c>
      <c r="C4" s="4" t="s">
        <v>42</v>
      </c>
      <c r="D4" s="4" t="s">
        <v>61</v>
      </c>
      <c r="E4" s="12" t="s">
        <v>60</v>
      </c>
      <c r="F4" s="13" t="s">
        <v>68</v>
      </c>
      <c r="G4" s="4" t="s">
        <v>67</v>
      </c>
      <c r="H4" s="6" t="s">
        <v>110</v>
      </c>
    </row>
    <row r="5" spans="2:8" ht="46" x14ac:dyDescent="0.35">
      <c r="B5" s="4" t="s">
        <v>91</v>
      </c>
      <c r="C5" s="4" t="s">
        <v>43</v>
      </c>
      <c r="D5" s="4" t="s">
        <v>60</v>
      </c>
      <c r="E5" s="12" t="s">
        <v>70</v>
      </c>
      <c r="F5" s="13" t="s">
        <v>65</v>
      </c>
      <c r="G5" s="4" t="s">
        <v>71</v>
      </c>
      <c r="H5" s="6" t="s">
        <v>112</v>
      </c>
    </row>
    <row r="6" spans="2:8" ht="68" x14ac:dyDescent="0.35">
      <c r="B6" s="4" t="s">
        <v>41</v>
      </c>
      <c r="C6" s="4" t="s">
        <v>44</v>
      </c>
      <c r="D6" s="4" t="s">
        <v>70</v>
      </c>
      <c r="E6" s="12" t="s">
        <v>65</v>
      </c>
      <c r="F6" s="13" t="s">
        <v>95</v>
      </c>
      <c r="G6" s="4" t="s">
        <v>74</v>
      </c>
      <c r="H6" s="6" t="s">
        <v>104</v>
      </c>
    </row>
    <row r="7" spans="2:8" ht="68" x14ac:dyDescent="0.35">
      <c r="B7" s="4" t="s">
        <v>81</v>
      </c>
      <c r="C7" s="4" t="s">
        <v>106</v>
      </c>
      <c r="D7" s="4" t="s">
        <v>63</v>
      </c>
      <c r="E7" s="12" t="s">
        <v>61</v>
      </c>
      <c r="F7" s="13" t="s">
        <v>60</v>
      </c>
      <c r="G7" s="4" t="s">
        <v>68</v>
      </c>
      <c r="H7" s="6" t="s">
        <v>100</v>
      </c>
    </row>
    <row r="8" spans="2:8" ht="29" x14ac:dyDescent="0.35">
      <c r="B8" s="4" t="s">
        <v>96</v>
      </c>
      <c r="C8" s="4" t="s">
        <v>106</v>
      </c>
      <c r="D8" s="4"/>
      <c r="E8" s="12"/>
      <c r="F8" s="13" t="s">
        <v>72</v>
      </c>
      <c r="G8" s="4" t="s">
        <v>75</v>
      </c>
      <c r="H8" s="1" t="s">
        <v>101</v>
      </c>
    </row>
    <row r="9" spans="2:8" ht="68" x14ac:dyDescent="0.35">
      <c r="B9" s="4" t="s">
        <v>102</v>
      </c>
      <c r="C9" s="4" t="s">
        <v>43</v>
      </c>
      <c r="D9" s="4"/>
      <c r="E9" s="12"/>
      <c r="F9" s="13" t="s">
        <v>69</v>
      </c>
      <c r="G9" s="4" t="s">
        <v>84</v>
      </c>
      <c r="H9" s="6" t="s">
        <v>103</v>
      </c>
    </row>
    <row r="10" spans="2:8" ht="29" x14ac:dyDescent="0.35">
      <c r="B10" s="4" t="s">
        <v>4</v>
      </c>
      <c r="C10" s="4" t="s">
        <v>105</v>
      </c>
      <c r="D10" s="4" t="s">
        <v>83</v>
      </c>
      <c r="E10" s="12" t="s">
        <v>85</v>
      </c>
      <c r="F10" s="13" t="s">
        <v>86</v>
      </c>
      <c r="G10" s="4" t="s">
        <v>87</v>
      </c>
      <c r="H10" s="1" t="s">
        <v>108</v>
      </c>
    </row>
    <row r="11" spans="2:8" ht="68" x14ac:dyDescent="0.35">
      <c r="B11" s="4" t="s">
        <v>1</v>
      </c>
      <c r="C11" s="4" t="s">
        <v>48</v>
      </c>
      <c r="D11" s="4" t="s">
        <v>67</v>
      </c>
      <c r="E11" s="12" t="s">
        <v>72</v>
      </c>
      <c r="F11" s="13" t="s">
        <v>75</v>
      </c>
      <c r="G11" s="4" t="s">
        <v>79</v>
      </c>
      <c r="H11" s="6" t="s">
        <v>109</v>
      </c>
    </row>
    <row r="12" spans="2:8" ht="29" x14ac:dyDescent="0.35">
      <c r="B12" s="4" t="s">
        <v>2</v>
      </c>
      <c r="C12" s="4" t="s">
        <v>8</v>
      </c>
      <c r="D12" s="4" t="s">
        <v>64</v>
      </c>
      <c r="E12" s="12" t="s">
        <v>67</v>
      </c>
      <c r="F12" s="13" t="s">
        <v>73</v>
      </c>
      <c r="G12" s="4" t="s">
        <v>75</v>
      </c>
      <c r="H12" s="1"/>
    </row>
    <row r="13" spans="2:8" ht="29" x14ac:dyDescent="0.35">
      <c r="B13" s="4" t="s">
        <v>30</v>
      </c>
      <c r="C13" s="4" t="s">
        <v>13</v>
      </c>
      <c r="D13" s="4" t="s">
        <v>66</v>
      </c>
      <c r="E13" s="12" t="s">
        <v>94</v>
      </c>
      <c r="F13" s="13" t="s">
        <v>61</v>
      </c>
      <c r="G13" s="4" t="s">
        <v>60</v>
      </c>
      <c r="H13" s="1"/>
    </row>
    <row r="14" spans="2:8" ht="29" x14ac:dyDescent="0.35">
      <c r="B14" s="4" t="s">
        <v>98</v>
      </c>
      <c r="C14" s="4" t="s">
        <v>14</v>
      </c>
      <c r="D14" s="4" t="s">
        <v>65</v>
      </c>
      <c r="E14" s="12" t="s">
        <v>62</v>
      </c>
      <c r="F14" s="13" t="s">
        <v>78</v>
      </c>
      <c r="G14" s="4" t="s">
        <v>74</v>
      </c>
      <c r="H14" s="1"/>
    </row>
    <row r="15" spans="2:8" ht="29" x14ac:dyDescent="0.35">
      <c r="B15" s="4" t="s">
        <v>38</v>
      </c>
      <c r="C15" s="4" t="s">
        <v>107</v>
      </c>
      <c r="D15" s="4" t="s">
        <v>62</v>
      </c>
      <c r="E15" s="12" t="s">
        <v>69</v>
      </c>
      <c r="F15" s="13" t="s">
        <v>70</v>
      </c>
      <c r="G15" s="4" t="s">
        <v>65</v>
      </c>
      <c r="H15" s="1"/>
    </row>
    <row r="16" spans="2:8" ht="29" x14ac:dyDescent="0.35">
      <c r="B16" s="4" t="s">
        <v>88</v>
      </c>
      <c r="C16" s="4" t="s">
        <v>16</v>
      </c>
      <c r="D16" s="4" t="s">
        <v>62</v>
      </c>
      <c r="E16" s="12" t="s">
        <v>62</v>
      </c>
      <c r="F16" s="13" t="s">
        <v>113</v>
      </c>
      <c r="G16" s="4" t="s">
        <v>113</v>
      </c>
      <c r="H16" s="1"/>
    </row>
    <row r="19" spans="2:7" ht="19" x14ac:dyDescent="0.25">
      <c r="B19" s="5" t="s">
        <v>54</v>
      </c>
      <c r="C19" s="3">
        <v>15</v>
      </c>
    </row>
    <row r="20" spans="2:7" ht="19" x14ac:dyDescent="0.25">
      <c r="B20" s="5" t="s">
        <v>55</v>
      </c>
      <c r="C20" s="3">
        <v>7</v>
      </c>
    </row>
    <row r="21" spans="2:7" ht="19" x14ac:dyDescent="0.25">
      <c r="B21" s="5"/>
      <c r="C21" s="3"/>
    </row>
    <row r="22" spans="2:7" ht="19" x14ac:dyDescent="0.25">
      <c r="B22" t="s">
        <v>35</v>
      </c>
      <c r="C22" s="9" t="s">
        <v>53</v>
      </c>
      <c r="D22" s="9" t="s">
        <v>56</v>
      </c>
      <c r="E22" s="9" t="s">
        <v>97</v>
      </c>
      <c r="F22" s="9"/>
      <c r="G22" s="9"/>
    </row>
    <row r="23" spans="2:7" ht="19" x14ac:dyDescent="0.25">
      <c r="B23" s="7" t="s">
        <v>25</v>
      </c>
      <c r="C23" s="10">
        <f>5000*(C19+C20)</f>
        <v>110000</v>
      </c>
      <c r="D23" s="10">
        <v>0</v>
      </c>
      <c r="E23" s="3" t="s">
        <v>51</v>
      </c>
      <c r="F23" s="3"/>
      <c r="G23" s="3"/>
    </row>
    <row r="24" spans="2:7" ht="19" x14ac:dyDescent="0.25">
      <c r="B24" s="7" t="s">
        <v>24</v>
      </c>
      <c r="C24" s="10">
        <f>4000*2</f>
        <v>8000</v>
      </c>
      <c r="D24" s="10">
        <v>0</v>
      </c>
      <c r="E24" s="3" t="str">
        <f>F10</f>
        <v>F12/13f, F14/15h</v>
      </c>
      <c r="F24" s="3"/>
      <c r="G24" s="3"/>
    </row>
    <row r="25" spans="2:7" ht="19" x14ac:dyDescent="0.25">
      <c r="B25" s="7" t="str">
        <f>B7</f>
        <v>A-lag Kiosk, Bollkalle ansvar &amp; biljettförsäljning*</v>
      </c>
      <c r="C25" s="10">
        <v>4000</v>
      </c>
      <c r="D25" s="10">
        <v>0</v>
      </c>
      <c r="E25" s="3" t="str">
        <f>F7</f>
        <v>P11f</v>
      </c>
      <c r="F25" s="3"/>
      <c r="G25" s="3"/>
    </row>
    <row r="26" spans="2:7" ht="19" x14ac:dyDescent="0.25">
      <c r="B26" s="7" t="s">
        <v>99</v>
      </c>
      <c r="C26" s="10">
        <v>2000</v>
      </c>
      <c r="D26" s="10">
        <v>0</v>
      </c>
      <c r="E26" s="3" t="str">
        <f>F8</f>
        <v>P14f</v>
      </c>
      <c r="F26" s="3"/>
      <c r="G26" s="3"/>
    </row>
    <row r="27" spans="2:7" ht="19" x14ac:dyDescent="0.25">
      <c r="B27" s="7" t="s">
        <v>9</v>
      </c>
      <c r="C27" s="10">
        <v>0</v>
      </c>
      <c r="D27" s="10">
        <v>30000</v>
      </c>
      <c r="E27" s="3" t="str">
        <f>F12</f>
        <v>P14f, F14/15f</v>
      </c>
      <c r="F27" s="3"/>
      <c r="G27" s="3"/>
    </row>
    <row r="28" spans="2:7" ht="19" x14ac:dyDescent="0.25">
      <c r="B28" s="7" t="s">
        <v>29</v>
      </c>
      <c r="C28" s="10">
        <v>0</v>
      </c>
      <c r="D28" s="10">
        <v>30000</v>
      </c>
      <c r="E28" s="3" t="str">
        <f>F14</f>
        <v>F12/13h</v>
      </c>
      <c r="F28" s="3"/>
      <c r="G28" s="3"/>
    </row>
    <row r="29" spans="2:7" ht="19" x14ac:dyDescent="0.25">
      <c r="B29" s="7" t="s">
        <v>0</v>
      </c>
      <c r="C29" s="10">
        <v>0</v>
      </c>
      <c r="D29" s="10">
        <v>4000</v>
      </c>
      <c r="E29" s="3" t="str">
        <f>F13</f>
        <v>P10f</v>
      </c>
      <c r="F29" s="3"/>
      <c r="G29" s="3"/>
    </row>
    <row r="30" spans="2:7" ht="19" x14ac:dyDescent="0.25">
      <c r="B30" s="7" t="s">
        <v>52</v>
      </c>
      <c r="C30" s="10">
        <v>0</v>
      </c>
      <c r="D30" s="10">
        <v>4000</v>
      </c>
      <c r="E30" s="3" t="str">
        <f>F15</f>
        <v>P12h</v>
      </c>
      <c r="F30" s="3"/>
      <c r="G30" s="3"/>
    </row>
    <row r="31" spans="2:7" ht="19" x14ac:dyDescent="0.25">
      <c r="B31" s="8" t="s">
        <v>34</v>
      </c>
      <c r="C31" s="10">
        <f>SUBTOTAL(109,Tabell545[Kostnad för Klubben])</f>
        <v>124000</v>
      </c>
      <c r="D31" s="10">
        <f>SUBTOTAL(109,Tabell545[Utökade intäkter])</f>
        <v>68000</v>
      </c>
      <c r="E31" s="3"/>
      <c r="F31" s="3"/>
      <c r="G31" s="3"/>
    </row>
  </sheetData>
  <pageMargins left="0.7" right="0.7" top="0.75" bottom="0.75" header="0.3" footer="0.3"/>
  <ignoredErrors>
    <ignoredError sqref="E27:E28 E25" formula="1"/>
  </ignoredErrors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BBAE-4450-AD44-B3CE-378F522FBA8A}">
  <dimension ref="B2:H30"/>
  <sheetViews>
    <sheetView zoomScale="110" zoomScaleNormal="110" workbookViewId="0">
      <selection activeCell="F29" sqref="F29"/>
    </sheetView>
  </sheetViews>
  <sheetFormatPr baseColWidth="10" defaultRowHeight="15" x14ac:dyDescent="0.2"/>
  <cols>
    <col min="2" max="2" width="71.5" bestFit="1" customWidth="1"/>
    <col min="3" max="3" width="24" customWidth="1"/>
    <col min="4" max="4" width="25" bestFit="1" customWidth="1"/>
    <col min="5" max="5" width="26.6640625" bestFit="1" customWidth="1"/>
    <col min="6" max="7" width="26.6640625" customWidth="1"/>
    <col min="8" max="8" width="65.5" customWidth="1"/>
  </cols>
  <sheetData>
    <row r="2" spans="2:8" ht="29" x14ac:dyDescent="0.35">
      <c r="B2" s="4" t="s">
        <v>35</v>
      </c>
      <c r="C2" s="4" t="s">
        <v>39</v>
      </c>
      <c r="D2" s="4" t="s">
        <v>32</v>
      </c>
      <c r="E2" s="11" t="s">
        <v>33</v>
      </c>
      <c r="F2" s="4" t="s">
        <v>57</v>
      </c>
      <c r="G2" s="4" t="s">
        <v>82</v>
      </c>
      <c r="H2" s="4" t="s">
        <v>45</v>
      </c>
    </row>
    <row r="3" spans="2:8" ht="29" x14ac:dyDescent="0.35">
      <c r="B3" s="4" t="s">
        <v>90</v>
      </c>
      <c r="C3" s="4" t="s">
        <v>43</v>
      </c>
      <c r="D3" s="4" t="s">
        <v>60</v>
      </c>
      <c r="E3" s="12" t="s">
        <v>68</v>
      </c>
      <c r="F3" s="13" t="s">
        <v>67</v>
      </c>
      <c r="G3" s="4" t="s">
        <v>72</v>
      </c>
      <c r="H3" s="6" t="s">
        <v>92</v>
      </c>
    </row>
    <row r="4" spans="2:8" ht="29" x14ac:dyDescent="0.35">
      <c r="B4" s="4" t="s">
        <v>91</v>
      </c>
      <c r="C4" s="4" t="s">
        <v>43</v>
      </c>
      <c r="D4" s="4" t="s">
        <v>60</v>
      </c>
      <c r="E4" s="12" t="s">
        <v>70</v>
      </c>
      <c r="F4" s="13" t="s">
        <v>65</v>
      </c>
      <c r="G4" s="4" t="s">
        <v>71</v>
      </c>
      <c r="H4" s="6" t="s">
        <v>93</v>
      </c>
    </row>
    <row r="5" spans="2:8" ht="29" x14ac:dyDescent="0.35">
      <c r="B5" s="4" t="s">
        <v>3</v>
      </c>
      <c r="C5" s="4" t="s">
        <v>10</v>
      </c>
      <c r="D5" s="4" t="s">
        <v>72</v>
      </c>
      <c r="E5" s="12" t="s">
        <v>75</v>
      </c>
      <c r="F5" s="13" t="s">
        <v>79</v>
      </c>
      <c r="G5" s="4" t="s">
        <v>80</v>
      </c>
      <c r="H5" s="1"/>
    </row>
    <row r="6" spans="2:8" ht="29" x14ac:dyDescent="0.35">
      <c r="B6" s="4" t="s">
        <v>4</v>
      </c>
      <c r="C6" s="4" t="s">
        <v>10</v>
      </c>
      <c r="D6" s="4" t="s">
        <v>83</v>
      </c>
      <c r="E6" s="12" t="s">
        <v>85</v>
      </c>
      <c r="F6" s="13" t="s">
        <v>86</v>
      </c>
      <c r="G6" s="4" t="s">
        <v>87</v>
      </c>
      <c r="H6" s="1"/>
    </row>
    <row r="7" spans="2:8" ht="29" x14ac:dyDescent="0.35">
      <c r="B7" s="4" t="s">
        <v>1</v>
      </c>
      <c r="C7" s="4" t="s">
        <v>48</v>
      </c>
      <c r="D7" s="4" t="s">
        <v>67</v>
      </c>
      <c r="E7" s="12" t="s">
        <v>72</v>
      </c>
      <c r="F7" s="13" t="s">
        <v>75</v>
      </c>
      <c r="G7" s="4" t="s">
        <v>79</v>
      </c>
      <c r="H7" s="1"/>
    </row>
    <row r="8" spans="2:8" ht="68" x14ac:dyDescent="0.35">
      <c r="B8" s="4" t="s">
        <v>40</v>
      </c>
      <c r="C8" s="4" t="s">
        <v>42</v>
      </c>
      <c r="D8" s="4" t="s">
        <v>61</v>
      </c>
      <c r="E8" s="12" t="s">
        <v>60</v>
      </c>
      <c r="F8" s="13" t="s">
        <v>68</v>
      </c>
      <c r="G8" s="4" t="s">
        <v>67</v>
      </c>
      <c r="H8" s="6" t="s">
        <v>50</v>
      </c>
    </row>
    <row r="9" spans="2:8" ht="29" x14ac:dyDescent="0.35">
      <c r="B9" s="4" t="s">
        <v>81</v>
      </c>
      <c r="C9" s="4" t="s">
        <v>46</v>
      </c>
      <c r="D9" s="4" t="s">
        <v>63</v>
      </c>
      <c r="E9" s="12" t="s">
        <v>61</v>
      </c>
      <c r="F9" s="13" t="s">
        <v>60</v>
      </c>
      <c r="G9" s="4" t="s">
        <v>68</v>
      </c>
      <c r="H9" s="1"/>
    </row>
    <row r="10" spans="2:8" ht="29" x14ac:dyDescent="0.35">
      <c r="B10" s="4" t="s">
        <v>76</v>
      </c>
      <c r="C10" s="4" t="s">
        <v>47</v>
      </c>
      <c r="D10" s="4" t="s">
        <v>64</v>
      </c>
      <c r="E10" s="12" t="s">
        <v>67</v>
      </c>
      <c r="F10" s="13" t="s">
        <v>73</v>
      </c>
      <c r="G10" s="4" t="s">
        <v>75</v>
      </c>
      <c r="H10" s="1"/>
    </row>
    <row r="11" spans="2:8" ht="29" x14ac:dyDescent="0.35">
      <c r="B11" s="4" t="s">
        <v>30</v>
      </c>
      <c r="C11" s="4" t="s">
        <v>13</v>
      </c>
      <c r="D11" s="4" t="s">
        <v>66</v>
      </c>
      <c r="E11" s="12" t="s">
        <v>94</v>
      </c>
      <c r="F11" s="13" t="s">
        <v>61</v>
      </c>
      <c r="G11" s="4" t="s">
        <v>60</v>
      </c>
      <c r="H11" s="1"/>
    </row>
    <row r="12" spans="2:8" ht="46" x14ac:dyDescent="0.35">
      <c r="B12" s="4" t="s">
        <v>41</v>
      </c>
      <c r="C12" s="4" t="s">
        <v>44</v>
      </c>
      <c r="D12" s="4" t="s">
        <v>70</v>
      </c>
      <c r="E12" s="12" t="s">
        <v>65</v>
      </c>
      <c r="F12" s="13" t="s">
        <v>95</v>
      </c>
      <c r="G12" s="4" t="s">
        <v>74</v>
      </c>
      <c r="H12" s="6" t="s">
        <v>49</v>
      </c>
    </row>
    <row r="13" spans="2:8" ht="29" x14ac:dyDescent="0.35">
      <c r="B13" s="4" t="s">
        <v>77</v>
      </c>
      <c r="C13" s="4" t="s">
        <v>14</v>
      </c>
      <c r="D13" s="4" t="s">
        <v>65</v>
      </c>
      <c r="E13" s="12" t="s">
        <v>62</v>
      </c>
      <c r="F13" s="13" t="s">
        <v>78</v>
      </c>
      <c r="G13" s="4" t="s">
        <v>74</v>
      </c>
      <c r="H13" s="1"/>
    </row>
    <row r="14" spans="2:8" ht="29" x14ac:dyDescent="0.35">
      <c r="B14" s="4" t="s">
        <v>38</v>
      </c>
      <c r="C14" s="4" t="s">
        <v>11</v>
      </c>
      <c r="D14" s="4" t="s">
        <v>62</v>
      </c>
      <c r="E14" s="12" t="s">
        <v>69</v>
      </c>
      <c r="F14" s="13" t="s">
        <v>70</v>
      </c>
      <c r="G14" s="4" t="s">
        <v>65</v>
      </c>
      <c r="H14" s="1"/>
    </row>
    <row r="15" spans="2:8" ht="29" x14ac:dyDescent="0.35">
      <c r="B15" s="4" t="s">
        <v>88</v>
      </c>
      <c r="C15" s="4" t="s">
        <v>16</v>
      </c>
      <c r="D15" s="4" t="s">
        <v>62</v>
      </c>
      <c r="E15" s="12" t="s">
        <v>89</v>
      </c>
      <c r="F15" s="13"/>
      <c r="G15" s="4"/>
      <c r="H15" s="1"/>
    </row>
    <row r="18" spans="2:7" ht="19" x14ac:dyDescent="0.25">
      <c r="B18" s="5" t="s">
        <v>54</v>
      </c>
      <c r="C18" s="3">
        <v>15</v>
      </c>
    </row>
    <row r="19" spans="2:7" ht="19" x14ac:dyDescent="0.25">
      <c r="B19" s="5" t="s">
        <v>55</v>
      </c>
      <c r="C19" s="3">
        <v>7</v>
      </c>
    </row>
    <row r="20" spans="2:7" ht="19" x14ac:dyDescent="0.25">
      <c r="B20" s="5"/>
      <c r="C20" s="3"/>
    </row>
    <row r="21" spans="2:7" ht="19" x14ac:dyDescent="0.25">
      <c r="B21" t="s">
        <v>35</v>
      </c>
      <c r="C21" s="9" t="s">
        <v>53</v>
      </c>
      <c r="D21" s="9" t="s">
        <v>56</v>
      </c>
      <c r="E21" s="9" t="s">
        <v>58</v>
      </c>
      <c r="F21" s="9"/>
      <c r="G21" s="9"/>
    </row>
    <row r="22" spans="2:7" ht="19" x14ac:dyDescent="0.25">
      <c r="B22" s="7" t="s">
        <v>25</v>
      </c>
      <c r="C22" s="10">
        <f>5000*(C18+C19)</f>
        <v>110000</v>
      </c>
      <c r="D22" s="10">
        <v>0</v>
      </c>
      <c r="E22" s="3" t="s">
        <v>51</v>
      </c>
      <c r="F22" s="3"/>
      <c r="G22" s="3"/>
    </row>
    <row r="23" spans="2:7" ht="19" x14ac:dyDescent="0.25">
      <c r="B23" s="7" t="s">
        <v>24</v>
      </c>
      <c r="C23" s="10">
        <f>4000*2</f>
        <v>8000</v>
      </c>
      <c r="D23" s="10">
        <v>0</v>
      </c>
      <c r="E23" s="3" t="str">
        <f>E6</f>
        <v>F10/11f, P14/15h</v>
      </c>
      <c r="F23" s="3"/>
      <c r="G23" s="3"/>
    </row>
    <row r="24" spans="2:7" ht="19" x14ac:dyDescent="0.25">
      <c r="B24" s="7" t="str">
        <f>B9</f>
        <v>A-lag Kiosk, Bollkalle ansvar &amp; biljettförsäljning*</v>
      </c>
      <c r="C24" s="10">
        <v>4000</v>
      </c>
      <c r="D24" s="10">
        <v>0</v>
      </c>
      <c r="E24" s="3" t="str">
        <f>E9</f>
        <v>P10f</v>
      </c>
      <c r="F24" s="3"/>
      <c r="G24" s="3"/>
    </row>
    <row r="25" spans="2:7" ht="19" x14ac:dyDescent="0.25">
      <c r="B25" s="7" t="s">
        <v>9</v>
      </c>
      <c r="C25" s="10">
        <v>0</v>
      </c>
      <c r="D25" s="10">
        <v>30000</v>
      </c>
      <c r="E25" s="3" t="str">
        <f>E10</f>
        <v>P13f</v>
      </c>
      <c r="F25" s="3"/>
      <c r="G25" s="3"/>
    </row>
    <row r="26" spans="2:7" ht="19" x14ac:dyDescent="0.25">
      <c r="B26" s="7" t="s">
        <v>29</v>
      </c>
      <c r="C26" s="10">
        <v>0</v>
      </c>
      <c r="D26" s="10">
        <v>30000</v>
      </c>
      <c r="E26" s="3" t="str">
        <f>E13</f>
        <v>P08/09h</v>
      </c>
      <c r="F26" s="3"/>
      <c r="G26" s="3"/>
    </row>
    <row r="27" spans="2:7" ht="19" x14ac:dyDescent="0.25">
      <c r="B27" s="7" t="s">
        <v>0</v>
      </c>
      <c r="C27" s="10">
        <v>0</v>
      </c>
      <c r="D27" s="10">
        <v>4000</v>
      </c>
      <c r="E27" s="3" t="str">
        <f>E11</f>
        <v>P08/P09f</v>
      </c>
      <c r="F27" s="3"/>
      <c r="G27" s="3"/>
    </row>
    <row r="28" spans="2:7" ht="19" x14ac:dyDescent="0.25">
      <c r="B28" s="7" t="s">
        <v>52</v>
      </c>
      <c r="C28" s="10">
        <v>0</v>
      </c>
      <c r="D28" s="10">
        <v>4000</v>
      </c>
      <c r="E28" s="3" t="str">
        <f>E14</f>
        <v>P11h</v>
      </c>
      <c r="F28" s="3"/>
      <c r="G28" s="3"/>
    </row>
    <row r="29" spans="2:7" ht="19" x14ac:dyDescent="0.25">
      <c r="B29" s="8" t="s">
        <v>34</v>
      </c>
      <c r="C29" s="10">
        <f>SUBTOTAL(109,Tabell54[Kostnad för Klubben])</f>
        <v>122000</v>
      </c>
      <c r="D29" s="10">
        <f>SUBTOTAL(109,Tabell54[Utökade intäkter])</f>
        <v>68000</v>
      </c>
      <c r="E29" s="3"/>
      <c r="F29" s="3"/>
      <c r="G29" s="3"/>
    </row>
    <row r="30" spans="2:7" ht="18" x14ac:dyDescent="0.2">
      <c r="B30" s="5"/>
    </row>
  </sheetData>
  <pageMargins left="0.7" right="0.7" top="0.75" bottom="0.75" header="0.3" footer="0.3"/>
  <legacy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FD330-21AC-5144-9BEB-EAE2C7B26BF5}">
  <dimension ref="B1:D13"/>
  <sheetViews>
    <sheetView zoomScale="170" zoomScaleNormal="170" workbookViewId="0">
      <selection activeCell="D13" sqref="D13"/>
    </sheetView>
  </sheetViews>
  <sheetFormatPr baseColWidth="10" defaultRowHeight="15" x14ac:dyDescent="0.2"/>
  <cols>
    <col min="2" max="2" width="11.33203125" customWidth="1"/>
    <col min="3" max="3" width="43" customWidth="1"/>
    <col min="4" max="4" width="47.5" bestFit="1" customWidth="1"/>
    <col min="5" max="5" width="32.5" customWidth="1"/>
  </cols>
  <sheetData>
    <row r="1" spans="2:4" ht="21" x14ac:dyDescent="0.25">
      <c r="B1" s="1"/>
      <c r="C1" s="1" t="s">
        <v>5</v>
      </c>
      <c r="D1" s="1" t="s">
        <v>6</v>
      </c>
    </row>
    <row r="2" spans="2:4" ht="21" x14ac:dyDescent="0.25">
      <c r="B2" s="1" t="s">
        <v>18</v>
      </c>
      <c r="C2" s="1"/>
    </row>
    <row r="3" spans="2:4" ht="21" x14ac:dyDescent="0.25">
      <c r="B3" s="1" t="s">
        <v>7</v>
      </c>
      <c r="C3" t="s">
        <v>36</v>
      </c>
    </row>
    <row r="4" spans="2:4" ht="21" x14ac:dyDescent="0.25">
      <c r="B4" s="1" t="s">
        <v>17</v>
      </c>
      <c r="C4" t="s">
        <v>22</v>
      </c>
    </row>
    <row r="5" spans="2:4" ht="21" x14ac:dyDescent="0.25">
      <c r="B5" s="1" t="s">
        <v>11</v>
      </c>
      <c r="C5" t="s">
        <v>12</v>
      </c>
      <c r="D5" t="s">
        <v>26</v>
      </c>
    </row>
    <row r="6" spans="2:4" ht="21" x14ac:dyDescent="0.25">
      <c r="B6" s="1" t="s">
        <v>19</v>
      </c>
    </row>
    <row r="7" spans="2:4" ht="21" x14ac:dyDescent="0.25">
      <c r="B7" s="1" t="s">
        <v>8</v>
      </c>
      <c r="C7" t="s">
        <v>9</v>
      </c>
    </row>
    <row r="8" spans="2:4" ht="21" x14ac:dyDescent="0.25">
      <c r="B8" s="1" t="s">
        <v>20</v>
      </c>
    </row>
    <row r="9" spans="2:4" ht="33" x14ac:dyDescent="0.25">
      <c r="B9" s="1" t="s">
        <v>10</v>
      </c>
      <c r="C9" s="2" t="s">
        <v>23</v>
      </c>
      <c r="D9" t="s">
        <v>27</v>
      </c>
    </row>
    <row r="10" spans="2:4" ht="21" x14ac:dyDescent="0.25">
      <c r="B10" s="1" t="s">
        <v>14</v>
      </c>
      <c r="C10" t="s">
        <v>15</v>
      </c>
      <c r="D10" t="s">
        <v>28</v>
      </c>
    </row>
    <row r="11" spans="2:4" ht="21" x14ac:dyDescent="0.25">
      <c r="B11" s="1" t="s">
        <v>21</v>
      </c>
    </row>
    <row r="12" spans="2:4" ht="33" x14ac:dyDescent="0.25">
      <c r="B12" s="1" t="s">
        <v>13</v>
      </c>
      <c r="C12" s="2" t="s">
        <v>37</v>
      </c>
    </row>
    <row r="13" spans="2:4" ht="65" x14ac:dyDescent="0.25">
      <c r="B13" s="1" t="s">
        <v>16</v>
      </c>
      <c r="C13" s="2" t="s">
        <v>31</v>
      </c>
      <c r="D1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Rotation av ansvarsområden ny</vt:lpstr>
      <vt:lpstr>Rotation av ansvarsområden (old</vt:lpstr>
      <vt:lpstr>Tidslinje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Durón</dc:creator>
  <cp:lastModifiedBy>Ricardo Durón</cp:lastModifiedBy>
  <dcterms:created xsi:type="dcterms:W3CDTF">2018-11-19T11:49:43Z</dcterms:created>
  <dcterms:modified xsi:type="dcterms:W3CDTF">2024-08-25T18:16:15Z</dcterms:modified>
</cp:coreProperties>
</file>