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esktop\Bele\Kansli\Bokföringsunderlag\2021\"/>
    </mc:Choice>
  </mc:AlternateContent>
  <xr:revisionPtr revIDLastSave="0" documentId="8_{CD752A16-0B2B-4065-8304-500EBC292B4E}" xr6:coauthVersionLast="46" xr6:coauthVersionMax="46" xr10:uidLastSave="{00000000-0000-0000-0000-000000000000}"/>
  <bookViews>
    <workbookView xWindow="876" yWindow="180" windowWidth="22164" windowHeight="11700" xr2:uid="{3430B791-177F-4C24-9CC0-DCAEE005CF3F}"/>
  </bookViews>
  <sheets>
    <sheet name="Budget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M41" i="1"/>
  <c r="K41" i="1"/>
  <c r="J41" i="1"/>
  <c r="I41" i="1"/>
  <c r="G41" i="1"/>
  <c r="F41" i="1"/>
  <c r="E41" i="1"/>
  <c r="D41" i="1"/>
  <c r="C41" i="1"/>
  <c r="B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H27" i="1"/>
  <c r="H41" i="1" s="1"/>
  <c r="L26" i="1"/>
  <c r="L25" i="1"/>
  <c r="M22" i="1"/>
  <c r="K22" i="1"/>
  <c r="J22" i="1"/>
  <c r="I22" i="1"/>
  <c r="H22" i="1"/>
  <c r="B22" i="1"/>
  <c r="L21" i="1"/>
  <c r="L19" i="1"/>
  <c r="L18" i="1"/>
  <c r="G22" i="1"/>
  <c r="G45" i="1" s="1"/>
  <c r="F22" i="1"/>
  <c r="F45" i="1" s="1"/>
  <c r="E22" i="1"/>
  <c r="E45" i="1" s="1"/>
  <c r="L16" i="1"/>
  <c r="L15" i="1"/>
  <c r="L14" i="1"/>
  <c r="L13" i="1"/>
  <c r="L12" i="1"/>
  <c r="L11" i="1"/>
  <c r="L10" i="1"/>
  <c r="L9" i="1"/>
  <c r="L8" i="1"/>
  <c r="L7" i="1"/>
  <c r="L6" i="1"/>
  <c r="L5" i="1"/>
  <c r="B45" i="1" l="1"/>
  <c r="L27" i="1"/>
  <c r="L41" i="1" s="1"/>
  <c r="I45" i="1"/>
  <c r="J45" i="1"/>
  <c r="H45" i="1"/>
  <c r="K45" i="1"/>
  <c r="M45" i="1"/>
  <c r="D22" i="1"/>
  <c r="D45" i="1" s="1"/>
  <c r="C22" i="1"/>
  <c r="C45" i="1" s="1"/>
  <c r="L17" i="1"/>
  <c r="L22" i="1" s="1"/>
  <c r="L45" i="1" l="1"/>
  <c r="N45" i="1" s="1"/>
</calcChain>
</file>

<file path=xl/sharedStrings.xml><?xml version="1.0" encoding="utf-8"?>
<sst xmlns="http://schemas.openxmlformats.org/spreadsheetml/2006/main" count="64" uniqueCount="53">
  <si>
    <t>Bele Barkarby FF</t>
  </si>
  <si>
    <t>Fotboll</t>
  </si>
  <si>
    <t>Tränaravgift</t>
  </si>
  <si>
    <t>Budget 2020</t>
  </si>
  <si>
    <t>Resultatenhet</t>
  </si>
  <si>
    <t>Intäkter</t>
  </si>
  <si>
    <t>Ungdom</t>
  </si>
  <si>
    <t>U16</t>
  </si>
  <si>
    <t>U17</t>
  </si>
  <si>
    <t>Herr</t>
  </si>
  <si>
    <t>U19</t>
  </si>
  <si>
    <t>Dam</t>
  </si>
  <si>
    <t>Allmän</t>
  </si>
  <si>
    <t>Knatteskolan</t>
  </si>
  <si>
    <t>Cuper</t>
  </si>
  <si>
    <t>Camper</t>
  </si>
  <si>
    <t>Budget</t>
  </si>
  <si>
    <t>Anmälningsavgift knatteskola</t>
  </si>
  <si>
    <t>Anmälningsavgift Camper</t>
  </si>
  <si>
    <t>Anmälningsavgifter Cuper</t>
  </si>
  <si>
    <t>Sponsring/Reklam/Gåvor</t>
  </si>
  <si>
    <t>Frivaror Nike/Stadium</t>
  </si>
  <si>
    <t>Café</t>
  </si>
  <si>
    <t>Utbildningsbidrag</t>
  </si>
  <si>
    <t>Bidrag extratjänst</t>
  </si>
  <si>
    <t>Lotterier/Gräsroten</t>
  </si>
  <si>
    <t>Kommunala bidrag LOK</t>
  </si>
  <si>
    <t>Kommunala bidrag Brukar</t>
  </si>
  <si>
    <t>Statliga bidrag</t>
  </si>
  <si>
    <t>Medlemsavgifter</t>
  </si>
  <si>
    <t>Träningskläder/material/resor</t>
  </si>
  <si>
    <t>Aktivitetsavgifter</t>
  </si>
  <si>
    <t>Övriga Intäkter</t>
  </si>
  <si>
    <t>Summa intäkter</t>
  </si>
  <si>
    <t>Kostnader</t>
  </si>
  <si>
    <t>Seriespel/Förbund</t>
  </si>
  <si>
    <t>Hyror</t>
  </si>
  <si>
    <t>Tävlingskläder/material</t>
  </si>
  <si>
    <t>Domare</t>
  </si>
  <si>
    <t>Cafeteria</t>
  </si>
  <si>
    <t>Träningsläger</t>
  </si>
  <si>
    <t>Möten etc.</t>
  </si>
  <si>
    <t>Löner/ersättningar</t>
  </si>
  <si>
    <t>Utbildning</t>
  </si>
  <si>
    <t>Sjuk- hälsovård</t>
  </si>
  <si>
    <t>Resekostnader</t>
  </si>
  <si>
    <t>Kontor-/Fastighetskostnader</t>
  </si>
  <si>
    <t>Data/Tele/Porto</t>
  </si>
  <si>
    <t>Ekonomitjänster</t>
  </si>
  <si>
    <t>Övriga kostnader</t>
  </si>
  <si>
    <t>Summa kostnader</t>
  </si>
  <si>
    <t>Lagkassorna</t>
  </si>
  <si>
    <t>Verksamhetsresultat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</si>
</sst>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3" fillId="0" borderId="0" xfId="0" applyFont="1"/>
    <xf numFmtId="1" fontId="3" fillId="2" borderId="0" xfId="0" applyNumberFormat="1" applyFont="1" applyFill="1" applyAlignment="1">
      <alignment horizontal="right"/>
    </xf>
    <xf numFmtId="0" fontId="4" fillId="0" borderId="0" xfId="0" applyFont="1"/>
    <xf numFmtId="3" fontId="3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5" fillId="0" borderId="0" xfId="0" applyNumberFormat="1" applyFont="1"/>
    <xf numFmtId="3" fontId="5" fillId="2" borderId="0" xfId="0" applyNumberFormat="1" applyFont="1" applyFill="1"/>
    <xf numFmtId="0" fontId="5" fillId="0" borderId="0" xfId="0" applyFont="1"/>
    <xf numFmtId="3" fontId="5" fillId="2" borderId="1" xfId="0" applyNumberFormat="1" applyFont="1" applyFill="1" applyBorder="1"/>
    <xf numFmtId="3" fontId="0" fillId="0" borderId="2" xfId="0" applyNumberFormat="1" applyBorder="1"/>
    <xf numFmtId="3" fontId="5" fillId="0" borderId="2" xfId="0" applyNumberFormat="1" applyFont="1" applyBorder="1"/>
    <xf numFmtId="3" fontId="5" fillId="2" borderId="2" xfId="0" applyNumberFormat="1" applyFont="1" applyFill="1" applyBorder="1"/>
    <xf numFmtId="3" fontId="3" fillId="0" borderId="0" xfId="0" applyNumberFormat="1" applyFont="1"/>
    <xf numFmtId="3" fontId="3" fillId="2" borderId="0" xfId="0" applyNumberFormat="1" applyFont="1" applyFill="1"/>
    <xf numFmtId="0" fontId="6" fillId="0" borderId="0" xfId="0" applyFont="1"/>
    <xf numFmtId="3" fontId="0" fillId="2" borderId="0" xfId="0" applyNumberFormat="1" applyFill="1"/>
    <xf numFmtId="10" fontId="0" fillId="0" borderId="0" xfId="1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9577-ECF6-48C0-97BB-297F93655617}">
  <dimension ref="A1:N46"/>
  <sheetViews>
    <sheetView tabSelected="1" workbookViewId="0">
      <selection activeCell="E32" sqref="E32"/>
    </sheetView>
  </sheetViews>
  <sheetFormatPr defaultColWidth="9.21875" defaultRowHeight="14.4" x14ac:dyDescent="0.3"/>
  <cols>
    <col min="1" max="1" width="26.33203125" bestFit="1" customWidth="1"/>
    <col min="2" max="2" width="9.5546875" bestFit="1" customWidth="1"/>
    <col min="3" max="3" width="8.88671875" customWidth="1"/>
    <col min="4" max="4" width="8" bestFit="1" customWidth="1"/>
    <col min="5" max="5" width="9.44140625" bestFit="1" customWidth="1"/>
    <col min="6" max="6" width="8" customWidth="1"/>
    <col min="7" max="7" width="8" bestFit="1" customWidth="1"/>
    <col min="8" max="8" width="9.5546875" bestFit="1" customWidth="1"/>
    <col min="9" max="9" width="12.109375" bestFit="1" customWidth="1"/>
    <col min="10" max="11" width="8" bestFit="1" customWidth="1"/>
    <col min="12" max="12" width="11.44140625" customWidth="1"/>
    <col min="13" max="13" width="0.77734375" customWidth="1"/>
  </cols>
  <sheetData>
    <row r="1" spans="1:13" ht="17.399999999999999" x14ac:dyDescent="0.3">
      <c r="A1" s="1" t="s">
        <v>0</v>
      </c>
      <c r="B1" s="2"/>
      <c r="C1" s="2"/>
      <c r="D1" s="2"/>
      <c r="E1" s="2" t="s">
        <v>1</v>
      </c>
      <c r="F1" s="2"/>
      <c r="G1" s="2"/>
      <c r="H1" s="2"/>
      <c r="I1" s="2"/>
      <c r="J1" s="2"/>
      <c r="K1" s="2"/>
      <c r="L1" s="2"/>
      <c r="M1" s="2"/>
    </row>
    <row r="2" spans="1:13" x14ac:dyDescent="0.3">
      <c r="A2" s="4" t="s">
        <v>3</v>
      </c>
      <c r="B2" s="3"/>
      <c r="C2" s="3"/>
      <c r="D2" s="3"/>
      <c r="E2" s="3"/>
      <c r="F2" s="3"/>
      <c r="G2" s="3"/>
      <c r="H2" s="3"/>
      <c r="L2" s="3"/>
      <c r="M2" s="3"/>
    </row>
    <row r="3" spans="1:13" x14ac:dyDescent="0.3">
      <c r="A3" t="s">
        <v>4</v>
      </c>
      <c r="B3" s="3">
        <v>20</v>
      </c>
      <c r="C3" s="3">
        <v>21</v>
      </c>
      <c r="D3" s="3">
        <v>22</v>
      </c>
      <c r="E3" s="3">
        <v>30</v>
      </c>
      <c r="F3" s="3">
        <v>31</v>
      </c>
      <c r="G3" s="3">
        <v>40</v>
      </c>
      <c r="H3" s="3">
        <v>10</v>
      </c>
      <c r="I3" s="3">
        <v>50</v>
      </c>
      <c r="J3" s="3">
        <v>51</v>
      </c>
      <c r="K3" s="3">
        <v>52</v>
      </c>
      <c r="L3" s="5">
        <v>2021</v>
      </c>
      <c r="M3" s="5"/>
    </row>
    <row r="4" spans="1:13" x14ac:dyDescent="0.3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8" t="s">
        <v>16</v>
      </c>
      <c r="M4" s="8"/>
    </row>
    <row r="5" spans="1:13" x14ac:dyDescent="0.3">
      <c r="A5" t="s">
        <v>17</v>
      </c>
      <c r="B5" s="3"/>
      <c r="C5" s="3"/>
      <c r="D5" s="3"/>
      <c r="E5" s="3"/>
      <c r="F5" s="3"/>
      <c r="G5" s="3"/>
      <c r="H5" s="3"/>
      <c r="I5" s="3">
        <v>60000</v>
      </c>
      <c r="J5" s="9"/>
      <c r="K5" s="9"/>
      <c r="L5" s="10">
        <f>SUM(B5:K5)</f>
        <v>60000</v>
      </c>
      <c r="M5" s="10"/>
    </row>
    <row r="6" spans="1:13" x14ac:dyDescent="0.3">
      <c r="A6" t="s">
        <v>18</v>
      </c>
      <c r="B6" s="3"/>
      <c r="C6" s="3"/>
      <c r="D6" s="3"/>
      <c r="E6" s="3"/>
      <c r="F6" s="3"/>
      <c r="G6" s="3"/>
      <c r="H6" s="3"/>
      <c r="I6" s="3"/>
      <c r="J6" s="9"/>
      <c r="K6" s="9">
        <v>220000</v>
      </c>
      <c r="L6" s="10">
        <f t="shared" ref="L6:L21" si="0">SUM(B6:K6)</f>
        <v>220000</v>
      </c>
      <c r="M6" s="10"/>
    </row>
    <row r="7" spans="1:13" x14ac:dyDescent="0.3">
      <c r="A7" s="11" t="s">
        <v>19</v>
      </c>
      <c r="B7" s="3"/>
      <c r="C7" s="3"/>
      <c r="D7" s="3"/>
      <c r="E7" s="3"/>
      <c r="F7" s="3"/>
      <c r="G7" s="3"/>
      <c r="H7" s="3"/>
      <c r="I7" s="3"/>
      <c r="J7" s="9">
        <v>140000</v>
      </c>
      <c r="K7" s="9"/>
      <c r="L7" s="10">
        <f t="shared" si="0"/>
        <v>140000</v>
      </c>
      <c r="M7" s="10"/>
    </row>
    <row r="8" spans="1:13" x14ac:dyDescent="0.3">
      <c r="A8" t="s">
        <v>20</v>
      </c>
      <c r="B8" s="3"/>
      <c r="C8" s="3"/>
      <c r="D8" s="3"/>
      <c r="E8" s="3"/>
      <c r="F8" s="3"/>
      <c r="G8" s="3"/>
      <c r="H8" s="3">
        <v>150000</v>
      </c>
      <c r="I8" s="3"/>
      <c r="J8" s="9"/>
      <c r="K8" s="9"/>
      <c r="L8" s="10">
        <f t="shared" si="0"/>
        <v>150000</v>
      </c>
      <c r="M8" s="10"/>
    </row>
    <row r="9" spans="1:13" x14ac:dyDescent="0.3">
      <c r="A9" t="s">
        <v>21</v>
      </c>
      <c r="B9" s="3"/>
      <c r="C9" s="3"/>
      <c r="D9" s="3"/>
      <c r="E9" s="3"/>
      <c r="F9" s="3"/>
      <c r="G9" s="3"/>
      <c r="H9" s="3">
        <v>200000</v>
      </c>
      <c r="I9" s="3"/>
      <c r="J9" s="9"/>
      <c r="K9" s="9"/>
      <c r="L9" s="10">
        <f t="shared" si="0"/>
        <v>200000</v>
      </c>
      <c r="M9" s="10"/>
    </row>
    <row r="10" spans="1:13" x14ac:dyDescent="0.3">
      <c r="A10" t="s">
        <v>22</v>
      </c>
      <c r="B10" s="3"/>
      <c r="C10" s="3"/>
      <c r="D10" s="3"/>
      <c r="E10" s="3"/>
      <c r="F10" s="3"/>
      <c r="G10" s="3"/>
      <c r="H10" s="3">
        <v>220000</v>
      </c>
      <c r="I10" s="3"/>
      <c r="J10" s="9">
        <v>120000</v>
      </c>
      <c r="K10" s="9"/>
      <c r="L10" s="10">
        <f t="shared" si="0"/>
        <v>340000</v>
      </c>
      <c r="M10" s="10"/>
    </row>
    <row r="11" spans="1:13" x14ac:dyDescent="0.3">
      <c r="A11" t="s">
        <v>23</v>
      </c>
      <c r="B11" s="3"/>
      <c r="C11" s="3"/>
      <c r="D11" s="3"/>
      <c r="E11" s="3"/>
      <c r="F11" s="3"/>
      <c r="G11" s="3"/>
      <c r="H11" s="3">
        <v>35000</v>
      </c>
      <c r="I11" s="3"/>
      <c r="J11" s="9"/>
      <c r="K11" s="9"/>
      <c r="L11" s="10">
        <f t="shared" si="0"/>
        <v>35000</v>
      </c>
      <c r="M11" s="10"/>
    </row>
    <row r="12" spans="1:13" x14ac:dyDescent="0.3">
      <c r="A12" t="s">
        <v>24</v>
      </c>
      <c r="B12" s="3"/>
      <c r="C12" s="3"/>
      <c r="D12" s="3"/>
      <c r="E12" s="3"/>
      <c r="F12" s="3"/>
      <c r="G12" s="3"/>
      <c r="H12" s="3">
        <v>380000</v>
      </c>
      <c r="I12" s="3"/>
      <c r="J12" s="9"/>
      <c r="K12" s="9"/>
      <c r="L12" s="10">
        <f t="shared" si="0"/>
        <v>380000</v>
      </c>
      <c r="M12" s="10"/>
    </row>
    <row r="13" spans="1:13" x14ac:dyDescent="0.3">
      <c r="A13" t="s">
        <v>25</v>
      </c>
      <c r="B13" s="3"/>
      <c r="C13" s="3"/>
      <c r="D13" s="3"/>
      <c r="E13" s="3"/>
      <c r="F13" s="3"/>
      <c r="G13" s="3"/>
      <c r="H13" s="3">
        <v>100000</v>
      </c>
      <c r="I13" s="3"/>
      <c r="J13" s="9">
        <v>20000</v>
      </c>
      <c r="K13" s="9"/>
      <c r="L13" s="10">
        <f t="shared" si="0"/>
        <v>120000</v>
      </c>
      <c r="M13" s="10"/>
    </row>
    <row r="14" spans="1:13" x14ac:dyDescent="0.3">
      <c r="A14" t="s">
        <v>26</v>
      </c>
      <c r="B14" s="3"/>
      <c r="C14" s="3"/>
      <c r="D14" s="3"/>
      <c r="E14" s="3"/>
      <c r="F14" s="3"/>
      <c r="G14" s="3"/>
      <c r="H14" s="3">
        <v>284270</v>
      </c>
      <c r="I14" s="3"/>
      <c r="J14" s="9"/>
      <c r="K14" s="9"/>
      <c r="L14" s="10">
        <f t="shared" si="0"/>
        <v>284270</v>
      </c>
      <c r="M14" s="10"/>
    </row>
    <row r="15" spans="1:13" x14ac:dyDescent="0.3">
      <c r="A15" t="s">
        <v>27</v>
      </c>
      <c r="B15" s="3"/>
      <c r="C15" s="3"/>
      <c r="D15" s="3"/>
      <c r="E15" s="3"/>
      <c r="F15" s="3"/>
      <c r="G15" s="3"/>
      <c r="H15" s="3">
        <v>140000</v>
      </c>
      <c r="I15" s="3"/>
      <c r="J15" s="9"/>
      <c r="K15" s="9"/>
      <c r="L15" s="10">
        <f t="shared" si="0"/>
        <v>140000</v>
      </c>
      <c r="M15" s="10"/>
    </row>
    <row r="16" spans="1:13" x14ac:dyDescent="0.3">
      <c r="A16" t="s">
        <v>28</v>
      </c>
      <c r="B16" s="3"/>
      <c r="C16" s="3"/>
      <c r="D16" s="3"/>
      <c r="E16" s="3"/>
      <c r="F16" s="3"/>
      <c r="G16" s="3"/>
      <c r="H16" s="3">
        <v>535000</v>
      </c>
      <c r="I16" s="3"/>
      <c r="J16" s="9"/>
      <c r="K16" s="9"/>
      <c r="L16" s="10">
        <f t="shared" si="0"/>
        <v>535000</v>
      </c>
      <c r="M16" s="10"/>
    </row>
    <row r="17" spans="1:14" x14ac:dyDescent="0.3">
      <c r="A17" t="s">
        <v>29</v>
      </c>
      <c r="B17" s="3">
        <v>250000</v>
      </c>
      <c r="C17" s="3">
        <v>8800</v>
      </c>
      <c r="D17" s="3">
        <v>10400</v>
      </c>
      <c r="E17" s="3">
        <v>12000</v>
      </c>
      <c r="F17" s="3">
        <v>8000</v>
      </c>
      <c r="G17" s="3">
        <v>11200</v>
      </c>
      <c r="H17" s="3"/>
      <c r="I17" s="3">
        <v>40000</v>
      </c>
      <c r="J17" s="9"/>
      <c r="K17" s="9"/>
      <c r="L17" s="10">
        <f t="shared" si="0"/>
        <v>340400</v>
      </c>
      <c r="M17" s="10"/>
    </row>
    <row r="18" spans="1:14" x14ac:dyDescent="0.3">
      <c r="A18" t="s">
        <v>30</v>
      </c>
      <c r="B18" s="3"/>
      <c r="C18" s="3">
        <v>11000</v>
      </c>
      <c r="D18" s="3">
        <v>78000</v>
      </c>
      <c r="E18" s="3"/>
      <c r="F18" s="3">
        <v>50000</v>
      </c>
      <c r="G18" s="3"/>
      <c r="H18" s="3"/>
      <c r="I18" s="3"/>
      <c r="J18" s="9"/>
      <c r="K18" s="9"/>
      <c r="L18" s="10">
        <f>SUM(B18:K18)</f>
        <v>139000</v>
      </c>
      <c r="M18" s="10"/>
    </row>
    <row r="19" spans="1:14" x14ac:dyDescent="0.3">
      <c r="A19" t="s">
        <v>2</v>
      </c>
      <c r="B19" s="3"/>
      <c r="C19" s="3">
        <v>33000</v>
      </c>
      <c r="D19" s="3">
        <v>52000</v>
      </c>
      <c r="E19" s="3"/>
      <c r="F19" s="3">
        <v>40000</v>
      </c>
      <c r="G19" s="3"/>
      <c r="H19" s="3"/>
      <c r="I19" s="3"/>
      <c r="J19" s="9"/>
      <c r="K19" s="9"/>
      <c r="L19" s="10">
        <f>SUM(B19:K19)</f>
        <v>125000</v>
      </c>
      <c r="M19" s="10"/>
    </row>
    <row r="20" spans="1:14" x14ac:dyDescent="0.3">
      <c r="A20" t="s">
        <v>31</v>
      </c>
      <c r="B20" s="3">
        <v>1306250</v>
      </c>
      <c r="C20" s="3">
        <v>50600</v>
      </c>
      <c r="D20" s="3">
        <v>59800</v>
      </c>
      <c r="E20" s="3"/>
      <c r="F20" s="3">
        <v>19000</v>
      </c>
      <c r="G20" s="3"/>
      <c r="H20" s="3"/>
      <c r="I20" s="3"/>
      <c r="J20" s="9"/>
      <c r="K20" s="9"/>
      <c r="L20" s="10">
        <f t="shared" si="0"/>
        <v>1435650</v>
      </c>
      <c r="M20" s="12"/>
    </row>
    <row r="21" spans="1:14" ht="15" thickBot="1" x14ac:dyDescent="0.35">
      <c r="A21" t="s">
        <v>32</v>
      </c>
      <c r="B21" s="13"/>
      <c r="C21" s="13"/>
      <c r="D21" s="13"/>
      <c r="E21" s="13"/>
      <c r="F21" s="13"/>
      <c r="G21" s="13"/>
      <c r="H21" s="13">
        <v>20000</v>
      </c>
      <c r="I21" s="13"/>
      <c r="J21" s="14"/>
      <c r="K21" s="14"/>
      <c r="L21" s="15">
        <f t="shared" si="0"/>
        <v>20000</v>
      </c>
      <c r="M21" s="10"/>
    </row>
    <row r="22" spans="1:14" ht="15" thickTop="1" x14ac:dyDescent="0.3">
      <c r="A22" s="4" t="s">
        <v>33</v>
      </c>
      <c r="B22" s="16">
        <f t="shared" ref="B22:K22" si="1">SUM(B5:B21)</f>
        <v>1556250</v>
      </c>
      <c r="C22" s="16">
        <f t="shared" si="1"/>
        <v>103400</v>
      </c>
      <c r="D22" s="16">
        <f t="shared" si="1"/>
        <v>200200</v>
      </c>
      <c r="E22" s="16">
        <f t="shared" si="1"/>
        <v>12000</v>
      </c>
      <c r="F22" s="16">
        <f t="shared" si="1"/>
        <v>117000</v>
      </c>
      <c r="G22" s="16">
        <f t="shared" si="1"/>
        <v>11200</v>
      </c>
      <c r="H22" s="16">
        <f t="shared" si="1"/>
        <v>2064270</v>
      </c>
      <c r="I22" s="16">
        <f t="shared" si="1"/>
        <v>100000</v>
      </c>
      <c r="J22" s="16">
        <f t="shared" si="1"/>
        <v>280000</v>
      </c>
      <c r="K22" s="16">
        <f t="shared" si="1"/>
        <v>220000</v>
      </c>
      <c r="L22" s="17">
        <f>SUM(L5:L20)</f>
        <v>4644320</v>
      </c>
      <c r="M22" s="17">
        <f>SUM(M5:M20)</f>
        <v>0</v>
      </c>
    </row>
    <row r="23" spans="1:14" x14ac:dyDescent="0.3">
      <c r="A23" s="4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</row>
    <row r="24" spans="1:14" x14ac:dyDescent="0.3">
      <c r="A24" s="6" t="s">
        <v>34</v>
      </c>
      <c r="B24" s="7" t="s">
        <v>6</v>
      </c>
      <c r="C24" s="7" t="s">
        <v>7</v>
      </c>
      <c r="D24" s="7" t="s">
        <v>8</v>
      </c>
      <c r="E24" s="7" t="s">
        <v>9</v>
      </c>
      <c r="F24" s="7" t="s">
        <v>10</v>
      </c>
      <c r="G24" s="7" t="s">
        <v>11</v>
      </c>
      <c r="H24" s="7" t="s">
        <v>12</v>
      </c>
      <c r="I24" s="7" t="s">
        <v>13</v>
      </c>
      <c r="J24" s="7" t="s">
        <v>14</v>
      </c>
      <c r="K24" s="7" t="s">
        <v>15</v>
      </c>
      <c r="L24" s="8"/>
      <c r="M24" s="8"/>
    </row>
    <row r="25" spans="1:14" x14ac:dyDescent="0.3">
      <c r="A25" s="11" t="s">
        <v>14</v>
      </c>
      <c r="B25" s="3"/>
      <c r="C25" s="3"/>
      <c r="D25" s="3"/>
      <c r="E25" s="3">
        <v>-7000</v>
      </c>
      <c r="F25" s="3"/>
      <c r="G25" s="3">
        <v>-7000</v>
      </c>
      <c r="H25" s="3"/>
      <c r="I25" s="3"/>
      <c r="J25" s="9"/>
      <c r="K25" s="9"/>
      <c r="L25" s="10">
        <f t="shared" ref="L25:L40" si="2">SUM(B25:K25)</f>
        <v>-14000</v>
      </c>
      <c r="M25" s="10"/>
    </row>
    <row r="26" spans="1:14" x14ac:dyDescent="0.3">
      <c r="A26" s="18" t="s">
        <v>35</v>
      </c>
      <c r="B26" s="3">
        <v>-180000</v>
      </c>
      <c r="C26" s="3">
        <v>-7000</v>
      </c>
      <c r="D26" s="3">
        <v>-7000</v>
      </c>
      <c r="E26" s="3">
        <v>-25000</v>
      </c>
      <c r="F26" s="3">
        <v>-7000</v>
      </c>
      <c r="G26" s="3">
        <v>-25000</v>
      </c>
      <c r="H26" s="3">
        <v>-5000</v>
      </c>
      <c r="I26" s="3"/>
      <c r="J26" s="9"/>
      <c r="K26" s="9"/>
      <c r="L26" s="10">
        <f t="shared" si="2"/>
        <v>-256000</v>
      </c>
      <c r="M26" s="10"/>
    </row>
    <row r="27" spans="1:14" x14ac:dyDescent="0.3">
      <c r="A27" s="18" t="s">
        <v>36</v>
      </c>
      <c r="B27" s="3">
        <v>-125000</v>
      </c>
      <c r="C27" s="3">
        <v>-10000</v>
      </c>
      <c r="D27" s="3">
        <v>-10000</v>
      </c>
      <c r="E27" s="3">
        <v>-40000</v>
      </c>
      <c r="F27" s="3">
        <v>-10000</v>
      </c>
      <c r="G27" s="3">
        <v>-40000</v>
      </c>
      <c r="H27" s="3">
        <f>-30000</f>
        <v>-30000</v>
      </c>
      <c r="I27" s="3"/>
      <c r="J27" s="9">
        <v>-10000</v>
      </c>
      <c r="K27" s="9">
        <v>-5000</v>
      </c>
      <c r="L27" s="10">
        <f t="shared" si="2"/>
        <v>-280000</v>
      </c>
      <c r="M27" s="10"/>
    </row>
    <row r="28" spans="1:14" x14ac:dyDescent="0.3">
      <c r="A28" s="18" t="s">
        <v>37</v>
      </c>
      <c r="B28" s="3">
        <v>-150000</v>
      </c>
      <c r="C28" s="3">
        <v>-17500</v>
      </c>
      <c r="D28" s="3">
        <v>-47500</v>
      </c>
      <c r="E28" s="3">
        <v>-30000</v>
      </c>
      <c r="F28" s="3">
        <v>-40000</v>
      </c>
      <c r="G28" s="3">
        <v>-30000</v>
      </c>
      <c r="H28" s="3">
        <v>-30000</v>
      </c>
      <c r="I28" s="3">
        <v>-30000</v>
      </c>
      <c r="J28" s="9">
        <v>-25000</v>
      </c>
      <c r="K28" s="9">
        <v>-30000</v>
      </c>
      <c r="L28" s="10">
        <f t="shared" si="2"/>
        <v>-430000</v>
      </c>
      <c r="M28" s="10"/>
    </row>
    <row r="29" spans="1:14" x14ac:dyDescent="0.3">
      <c r="A29" s="18" t="s">
        <v>38</v>
      </c>
      <c r="B29" s="3">
        <v>-110000</v>
      </c>
      <c r="C29" s="3">
        <v>-17000</v>
      </c>
      <c r="D29" s="3">
        <v>-45000</v>
      </c>
      <c r="E29" s="3">
        <v>-60000</v>
      </c>
      <c r="F29" s="3">
        <v>-17000</v>
      </c>
      <c r="G29" s="3">
        <v>-35000</v>
      </c>
      <c r="H29" s="3">
        <v>0</v>
      </c>
      <c r="I29" s="3"/>
      <c r="J29" s="9">
        <v>-25000</v>
      </c>
      <c r="K29" s="9"/>
      <c r="L29" s="10">
        <f t="shared" si="2"/>
        <v>-309000</v>
      </c>
      <c r="M29" s="10"/>
    </row>
    <row r="30" spans="1:14" x14ac:dyDescent="0.3">
      <c r="A30" t="s">
        <v>39</v>
      </c>
      <c r="B30" s="3">
        <v>0</v>
      </c>
      <c r="C30" s="3"/>
      <c r="D30" s="3"/>
      <c r="E30" s="3">
        <v>0</v>
      </c>
      <c r="F30" s="3"/>
      <c r="G30" s="3">
        <v>0</v>
      </c>
      <c r="H30" s="3">
        <v>-90000</v>
      </c>
      <c r="I30" s="3"/>
      <c r="J30" s="9">
        <v>-70000</v>
      </c>
      <c r="K30" s="9">
        <v>-35000</v>
      </c>
      <c r="L30" s="10">
        <f t="shared" si="2"/>
        <v>-195000</v>
      </c>
      <c r="M30" s="10"/>
    </row>
    <row r="31" spans="1:14" x14ac:dyDescent="0.3">
      <c r="A31" t="s">
        <v>40</v>
      </c>
      <c r="B31" s="3">
        <v>0</v>
      </c>
      <c r="C31" s="3"/>
      <c r="D31" s="3"/>
      <c r="E31" s="3">
        <v>-32500</v>
      </c>
      <c r="F31" s="3"/>
      <c r="G31" s="3">
        <v>-32500</v>
      </c>
      <c r="H31" s="3">
        <v>0</v>
      </c>
      <c r="I31" s="3"/>
      <c r="J31" s="9"/>
      <c r="K31" s="9"/>
      <c r="L31" s="10">
        <f t="shared" si="2"/>
        <v>-65000</v>
      </c>
      <c r="M31" s="10"/>
    </row>
    <row r="32" spans="1:14" x14ac:dyDescent="0.3">
      <c r="A32" t="s">
        <v>41</v>
      </c>
      <c r="B32" s="3">
        <v>-10000</v>
      </c>
      <c r="C32" s="3">
        <v>-4000</v>
      </c>
      <c r="D32" s="3">
        <v>-4000</v>
      </c>
      <c r="E32" s="3">
        <v>-10000</v>
      </c>
      <c r="F32" s="3">
        <v>-4000</v>
      </c>
      <c r="G32" s="3">
        <v>-10000</v>
      </c>
      <c r="H32" s="3">
        <v>-20000</v>
      </c>
      <c r="I32" s="3">
        <v>-10000</v>
      </c>
      <c r="J32" s="9">
        <v>-10000</v>
      </c>
      <c r="K32" s="9">
        <v>-10000</v>
      </c>
      <c r="L32" s="10">
        <f t="shared" si="2"/>
        <v>-92000</v>
      </c>
      <c r="M32" s="10"/>
      <c r="N32" s="18"/>
    </row>
    <row r="33" spans="1:14" x14ac:dyDescent="0.3">
      <c r="A33" t="s">
        <v>42</v>
      </c>
      <c r="B33" s="3">
        <v>-301000</v>
      </c>
      <c r="C33" s="3">
        <v>-45000</v>
      </c>
      <c r="D33" s="3">
        <v>-50000</v>
      </c>
      <c r="E33" s="3">
        <v>-136000</v>
      </c>
      <c r="F33" s="3">
        <v>-50000</v>
      </c>
      <c r="G33" s="3">
        <v>-164000</v>
      </c>
      <c r="H33" s="3">
        <v>-1475000</v>
      </c>
      <c r="I33" s="3"/>
      <c r="J33" s="9"/>
      <c r="K33" s="9">
        <v>-40000</v>
      </c>
      <c r="L33" s="10">
        <f t="shared" si="2"/>
        <v>-2261000</v>
      </c>
      <c r="M33" s="10"/>
      <c r="N33" s="18"/>
    </row>
    <row r="34" spans="1:14" x14ac:dyDescent="0.3">
      <c r="A34" t="s">
        <v>43</v>
      </c>
      <c r="B34" s="3">
        <v>-60000</v>
      </c>
      <c r="C34" s="3"/>
      <c r="D34" s="3"/>
      <c r="E34" s="3">
        <v>0</v>
      </c>
      <c r="F34" s="3"/>
      <c r="G34" s="3">
        <v>0</v>
      </c>
      <c r="H34" s="3">
        <v>-20000</v>
      </c>
      <c r="I34" s="3"/>
      <c r="J34" s="9"/>
      <c r="K34" s="9"/>
      <c r="L34" s="10">
        <f t="shared" si="2"/>
        <v>-80000</v>
      </c>
      <c r="M34" s="10"/>
    </row>
    <row r="35" spans="1:14" x14ac:dyDescent="0.3">
      <c r="A35" t="s">
        <v>44</v>
      </c>
      <c r="B35" s="3">
        <v>0</v>
      </c>
      <c r="C35" s="3">
        <v>-1500</v>
      </c>
      <c r="D35" s="3">
        <v>-1500</v>
      </c>
      <c r="E35" s="3">
        <v>-13000</v>
      </c>
      <c r="F35" s="3">
        <v>-1500</v>
      </c>
      <c r="G35" s="3">
        <v>-13000</v>
      </c>
      <c r="H35" s="3">
        <v>0</v>
      </c>
      <c r="I35" s="3"/>
      <c r="J35" s="9"/>
      <c r="K35" s="9"/>
      <c r="L35" s="10">
        <f t="shared" si="2"/>
        <v>-30500</v>
      </c>
      <c r="M35" s="10"/>
    </row>
    <row r="36" spans="1:14" x14ac:dyDescent="0.3">
      <c r="A36" t="s">
        <v>45</v>
      </c>
      <c r="B36" s="3">
        <v>0</v>
      </c>
      <c r="C36" s="3">
        <v>-22500</v>
      </c>
      <c r="D36" s="3">
        <v>-75000</v>
      </c>
      <c r="E36" s="3">
        <v>-20000</v>
      </c>
      <c r="F36" s="3">
        <v>-20000</v>
      </c>
      <c r="G36" s="3">
        <v>-50000</v>
      </c>
      <c r="H36" s="3">
        <v>-15000</v>
      </c>
      <c r="I36" s="3"/>
      <c r="J36" s="9"/>
      <c r="K36" s="9"/>
      <c r="L36" s="10">
        <f t="shared" si="2"/>
        <v>-202500</v>
      </c>
      <c r="M36" s="10"/>
    </row>
    <row r="37" spans="1:14" x14ac:dyDescent="0.3">
      <c r="A37" t="s">
        <v>46</v>
      </c>
      <c r="B37" s="3">
        <v>0</v>
      </c>
      <c r="C37" s="3"/>
      <c r="D37" s="3"/>
      <c r="E37" s="3">
        <v>0</v>
      </c>
      <c r="F37" s="3"/>
      <c r="G37" s="3">
        <v>0</v>
      </c>
      <c r="H37" s="3">
        <v>-140000</v>
      </c>
      <c r="I37" s="3"/>
      <c r="J37" s="9"/>
      <c r="K37" s="9"/>
      <c r="L37" s="10">
        <f>SUM(B37:K37)</f>
        <v>-140000</v>
      </c>
      <c r="M37" s="10"/>
    </row>
    <row r="38" spans="1:14" x14ac:dyDescent="0.3">
      <c r="A38" t="s">
        <v>47</v>
      </c>
      <c r="B38" s="3">
        <v>0</v>
      </c>
      <c r="C38" s="3"/>
      <c r="D38" s="3"/>
      <c r="E38" s="3">
        <v>0</v>
      </c>
      <c r="F38" s="3"/>
      <c r="G38" s="3">
        <v>0</v>
      </c>
      <c r="H38" s="3">
        <v>-40000</v>
      </c>
      <c r="I38" s="3"/>
      <c r="J38" s="9"/>
      <c r="K38" s="9"/>
      <c r="L38" s="10">
        <f>SUM(B38:K38)</f>
        <v>-40000</v>
      </c>
      <c r="M38" s="10"/>
    </row>
    <row r="39" spans="1:14" x14ac:dyDescent="0.3">
      <c r="A39" t="s">
        <v>48</v>
      </c>
      <c r="B39" s="3"/>
      <c r="C39" s="3"/>
      <c r="D39" s="3"/>
      <c r="E39" s="3"/>
      <c r="F39" s="3"/>
      <c r="G39" s="3"/>
      <c r="H39" s="3">
        <v>-120000</v>
      </c>
      <c r="I39" s="3"/>
      <c r="J39" s="9"/>
      <c r="K39" s="9"/>
      <c r="L39" s="10">
        <f t="shared" si="2"/>
        <v>-120000</v>
      </c>
      <c r="M39" s="10"/>
    </row>
    <row r="40" spans="1:14" ht="15" thickBot="1" x14ac:dyDescent="0.35">
      <c r="A40" t="s">
        <v>49</v>
      </c>
      <c r="B40" s="13">
        <v>-5000</v>
      </c>
      <c r="C40" s="13"/>
      <c r="D40" s="13"/>
      <c r="E40" s="13">
        <v>-3000</v>
      </c>
      <c r="F40" s="13"/>
      <c r="G40" s="13">
        <v>-3000</v>
      </c>
      <c r="H40" s="13">
        <v>-10000</v>
      </c>
      <c r="I40" s="13"/>
      <c r="J40" s="14">
        <v>-5000</v>
      </c>
      <c r="K40" s="14"/>
      <c r="L40" s="15">
        <f t="shared" si="2"/>
        <v>-26000</v>
      </c>
      <c r="M40" s="10"/>
    </row>
    <row r="41" spans="1:14" ht="15" thickTop="1" x14ac:dyDescent="0.3">
      <c r="A41" s="4" t="s">
        <v>50</v>
      </c>
      <c r="B41" s="16">
        <f>SUM(B25:B40)</f>
        <v>-941000</v>
      </c>
      <c r="C41" s="16">
        <f>SUM(C25:C40)</f>
        <v>-124500</v>
      </c>
      <c r="D41" s="16">
        <f t="shared" ref="D41:M41" si="3">SUM(D25:D40)</f>
        <v>-240000</v>
      </c>
      <c r="E41" s="16">
        <f t="shared" si="3"/>
        <v>-376500</v>
      </c>
      <c r="F41" s="16">
        <f t="shared" si="3"/>
        <v>-149500</v>
      </c>
      <c r="G41" s="16">
        <f t="shared" si="3"/>
        <v>-409500</v>
      </c>
      <c r="H41" s="16">
        <f t="shared" si="3"/>
        <v>-1995000</v>
      </c>
      <c r="I41" s="16">
        <f t="shared" si="3"/>
        <v>-40000</v>
      </c>
      <c r="J41" s="16">
        <f t="shared" si="3"/>
        <v>-145000</v>
      </c>
      <c r="K41" s="16">
        <f t="shared" si="3"/>
        <v>-120000</v>
      </c>
      <c r="L41" s="17">
        <f t="shared" si="3"/>
        <v>-4541000</v>
      </c>
      <c r="M41" s="17">
        <f t="shared" si="3"/>
        <v>0</v>
      </c>
    </row>
    <row r="42" spans="1:14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19"/>
      <c r="M42" s="19"/>
    </row>
    <row r="43" spans="1:14" hidden="1" x14ac:dyDescent="0.3">
      <c r="A43" s="11" t="s">
        <v>51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19"/>
      <c r="M43" s="19"/>
    </row>
    <row r="44" spans="1:14" hidden="1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19"/>
      <c r="M44" s="19"/>
    </row>
    <row r="45" spans="1:14" x14ac:dyDescent="0.3">
      <c r="A45" s="4" t="s">
        <v>52</v>
      </c>
      <c r="B45" s="16">
        <f>+B22+B41</f>
        <v>615250</v>
      </c>
      <c r="C45" s="16">
        <f>+C22+C41</f>
        <v>-21100</v>
      </c>
      <c r="D45" s="16">
        <f t="shared" ref="D45:K45" si="4">+D22+D41</f>
        <v>-39800</v>
      </c>
      <c r="E45" s="16">
        <f t="shared" si="4"/>
        <v>-364500</v>
      </c>
      <c r="F45" s="16">
        <f t="shared" si="4"/>
        <v>-32500</v>
      </c>
      <c r="G45" s="16">
        <f t="shared" si="4"/>
        <v>-398300</v>
      </c>
      <c r="H45" s="16">
        <f t="shared" si="4"/>
        <v>69270</v>
      </c>
      <c r="I45" s="16">
        <f t="shared" si="4"/>
        <v>60000</v>
      </c>
      <c r="J45" s="16">
        <f t="shared" si="4"/>
        <v>135000</v>
      </c>
      <c r="K45" s="16">
        <f t="shared" si="4"/>
        <v>100000</v>
      </c>
      <c r="L45" s="17">
        <f>SUM(L22+L41)</f>
        <v>103320</v>
      </c>
      <c r="M45" s="17">
        <f>SUM(M22+M41)</f>
        <v>0</v>
      </c>
      <c r="N45" s="20">
        <f>L45/L22</f>
        <v>2.2246529093602509E-2</v>
      </c>
    </row>
    <row r="46" spans="1:14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Ericsson</dc:creator>
  <cp:lastModifiedBy>Johan Ericsson</cp:lastModifiedBy>
  <dcterms:created xsi:type="dcterms:W3CDTF">2021-02-25T16:16:26Z</dcterms:created>
  <dcterms:modified xsi:type="dcterms:W3CDTF">2021-03-23T16:54:36Z</dcterms:modified>
</cp:coreProperties>
</file>