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toranvändare\Downloads\"/>
    </mc:Choice>
  </mc:AlternateContent>
  <xr:revisionPtr revIDLastSave="0" documentId="13_ncr:1_{C5A92A3A-BA86-4AA9-AF41-F8FF5B8AAEF9}" xr6:coauthVersionLast="47" xr6:coauthVersionMax="47" xr10:uidLastSave="{00000000-0000-0000-0000-000000000000}"/>
  <bookViews>
    <workbookView xWindow="-120" yWindow="-120" windowWidth="38640" windowHeight="21120" activeTab="3" xr2:uid="{00000000-000D-0000-FFFF-FFFF00000000}"/>
  </bookViews>
  <sheets>
    <sheet name="Herrar" sheetId="1" r:id="rId1"/>
    <sheet name="Damer" sheetId="2" r:id="rId2"/>
    <sheet name="Piteå B" sheetId="14" r:id="rId3"/>
    <sheet name="Piteå H" sheetId="15" r:id="rId4"/>
  </sheets>
  <definedNames>
    <definedName name="_xlnm._FilterDatabase" localSheetId="0" hidden="1">Herrar!$A$3:$H$29</definedName>
    <definedName name="_xlnm.Print_Area" localSheetId="1">Damer!$A$1:$H$17</definedName>
    <definedName name="_xlnm.Print_Area" localSheetId="0">Herrar!$A$1:$H$36</definedName>
    <definedName name="_xlnm.Print_Titles" localSheetId="1">Damer!$1:$2</definedName>
    <definedName name="_xlnm.Print_Titles" localSheetId="0">Herrar!$1:$2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1" i="1" s="1"/>
  <c r="F3" i="1"/>
  <c r="F4" i="1"/>
  <c r="F5" i="1"/>
  <c r="F8" i="1"/>
  <c r="F9" i="1"/>
  <c r="F14" i="1"/>
  <c r="F17" i="1"/>
  <c r="F19" i="1"/>
  <c r="F20" i="1"/>
  <c r="F21" i="1"/>
  <c r="F26" i="1"/>
  <c r="E3" i="1"/>
  <c r="E4" i="1"/>
  <c r="E5" i="1"/>
  <c r="E8" i="1"/>
  <c r="E9" i="1"/>
  <c r="E14" i="1"/>
  <c r="E17" i="1"/>
  <c r="E19" i="1"/>
  <c r="E20" i="1"/>
  <c r="E21" i="1"/>
  <c r="E26" i="1"/>
  <c r="E3" i="2"/>
  <c r="E8" i="2"/>
  <c r="E12" i="2"/>
  <c r="E13" i="2"/>
  <c r="F13" i="2"/>
  <c r="G13" i="2" s="1"/>
  <c r="H13" i="2" s="1"/>
  <c r="F12" i="2"/>
  <c r="F8" i="2"/>
  <c r="F3" i="2"/>
  <c r="D15" i="2"/>
  <c r="C15" i="2"/>
  <c r="G31" i="15"/>
  <c r="G17" i="15"/>
  <c r="G29" i="14"/>
  <c r="G19" i="14"/>
  <c r="F29" i="1"/>
  <c r="F16" i="1"/>
  <c r="F28" i="1"/>
  <c r="F27" i="1"/>
  <c r="F24" i="1"/>
  <c r="F25" i="1"/>
  <c r="F18" i="1"/>
  <c r="F23" i="1"/>
  <c r="F22" i="1"/>
  <c r="F12" i="1"/>
  <c r="F10" i="1"/>
  <c r="F15" i="1"/>
  <c r="F11" i="1"/>
  <c r="F6" i="1"/>
  <c r="F7" i="1"/>
  <c r="E29" i="1"/>
  <c r="E16" i="1"/>
  <c r="E28" i="1"/>
  <c r="E27" i="1"/>
  <c r="E24" i="1"/>
  <c r="E25" i="1"/>
  <c r="E18" i="1"/>
  <c r="E23" i="1"/>
  <c r="E22" i="1"/>
  <c r="E12" i="1"/>
  <c r="E10" i="1"/>
  <c r="E15" i="1"/>
  <c r="E11" i="1"/>
  <c r="E6" i="1"/>
  <c r="E7" i="1"/>
  <c r="G9" i="1" l="1"/>
  <c r="H9" i="1" s="1"/>
  <c r="G20" i="1"/>
  <c r="H20" i="1" s="1"/>
  <c r="G3" i="1"/>
  <c r="H3" i="1" s="1"/>
  <c r="G19" i="1"/>
  <c r="H19" i="1" s="1"/>
  <c r="G8" i="1"/>
  <c r="H8" i="1" s="1"/>
  <c r="G26" i="1"/>
  <c r="H26" i="1" s="1"/>
  <c r="G17" i="1"/>
  <c r="H17" i="1" s="1"/>
  <c r="G5" i="1"/>
  <c r="H5" i="1" s="1"/>
  <c r="G21" i="1"/>
  <c r="H21" i="1" s="1"/>
  <c r="G14" i="1"/>
  <c r="H14" i="1" s="1"/>
  <c r="G4" i="1"/>
  <c r="H4" i="1" s="1"/>
  <c r="G3" i="2"/>
  <c r="H3" i="2" s="1"/>
  <c r="G12" i="2"/>
  <c r="H12" i="2" s="1"/>
  <c r="G8" i="2"/>
  <c r="H8" i="2" s="1"/>
  <c r="D34" i="15"/>
  <c r="G34" i="15" s="1"/>
  <c r="D32" i="14"/>
  <c r="G32" i="14" s="1"/>
  <c r="G10" i="1"/>
  <c r="H10" i="1" s="1"/>
  <c r="G18" i="1"/>
  <c r="H18" i="1" s="1"/>
  <c r="G27" i="1"/>
  <c r="H27" i="1" s="1"/>
  <c r="G7" i="1"/>
  <c r="H7" i="1" s="1"/>
  <c r="G12" i="1"/>
  <c r="H12" i="1" s="1"/>
  <c r="G28" i="1"/>
  <c r="H28" i="1" s="1"/>
  <c r="G22" i="1"/>
  <c r="H22" i="1" s="1"/>
  <c r="G16" i="1"/>
  <c r="H16" i="1" s="1"/>
  <c r="G25" i="1"/>
  <c r="H25" i="1" s="1"/>
  <c r="G29" i="1"/>
  <c r="H29" i="1" s="1"/>
  <c r="G11" i="1"/>
  <c r="H11" i="1" s="1"/>
  <c r="G15" i="1"/>
  <c r="H15" i="1" s="1"/>
  <c r="G23" i="1"/>
  <c r="H23" i="1" s="1"/>
  <c r="G24" i="1"/>
  <c r="H24" i="1" s="1"/>
  <c r="G6" i="1"/>
  <c r="H6" i="1" s="1"/>
  <c r="F10" i="2" l="1"/>
  <c r="E10" i="2"/>
  <c r="G10" i="2" l="1"/>
  <c r="H10" i="2" s="1"/>
  <c r="D16" i="2" l="1"/>
  <c r="C16" i="2"/>
  <c r="C30" i="1"/>
  <c r="F9" i="2"/>
  <c r="F14" i="2"/>
  <c r="F6" i="2"/>
  <c r="F11" i="2"/>
  <c r="F7" i="2"/>
  <c r="F5" i="2"/>
  <c r="F4" i="2"/>
  <c r="F13" i="1" l="1"/>
  <c r="E14" i="2" l="1"/>
  <c r="G14" i="2" s="1"/>
  <c r="H14" i="2" s="1"/>
  <c r="E9" i="2"/>
  <c r="G9" i="2" s="1"/>
  <c r="H9" i="2" s="1"/>
  <c r="E11" i="2"/>
  <c r="G11" i="2" s="1"/>
  <c r="H11" i="2" s="1"/>
  <c r="E7" i="2"/>
  <c r="G7" i="2" s="1"/>
  <c r="H7" i="2" s="1"/>
  <c r="E4" i="2"/>
  <c r="G4" i="2" s="1"/>
  <c r="H4" i="2" s="1"/>
  <c r="E6" i="2"/>
  <c r="E5" i="2"/>
  <c r="G5" i="2" s="1"/>
  <c r="H5" i="2" s="1"/>
  <c r="C31" i="1"/>
  <c r="E13" i="1"/>
  <c r="G13" i="1" s="1"/>
  <c r="G6" i="2" l="1"/>
  <c r="G15" i="2" s="1"/>
  <c r="H13" i="1"/>
  <c r="H6" i="2" l="1"/>
  <c r="H15" i="2" s="1"/>
  <c r="G30" i="1"/>
  <c r="H30" i="1"/>
</calcChain>
</file>

<file path=xl/sharedStrings.xml><?xml version="1.0" encoding="utf-8"?>
<sst xmlns="http://schemas.openxmlformats.org/spreadsheetml/2006/main" count="118" uniqueCount="57">
  <si>
    <t>Namn</t>
  </si>
  <si>
    <t>Antal</t>
  </si>
  <si>
    <t>Snitt omg</t>
  </si>
  <si>
    <t>Snitt serie</t>
  </si>
  <si>
    <t>Roger Nyström</t>
  </si>
  <si>
    <t>Kent-Ove Andersson</t>
  </si>
  <si>
    <t>Bjarne Forsberg</t>
  </si>
  <si>
    <t>Peder Kjellberg</t>
  </si>
  <si>
    <t>Rolf Norling</t>
  </si>
  <si>
    <t>Bo Johansson</t>
  </si>
  <si>
    <t>Bertil Uggla</t>
  </si>
  <si>
    <t>Lars-Erik Andersson</t>
  </si>
  <si>
    <t>Monika Svalkvist</t>
  </si>
  <si>
    <t>Viveka Forsberg</t>
  </si>
  <si>
    <t>Ruth Samuelsson</t>
  </si>
  <si>
    <t>Stig Larsson</t>
  </si>
  <si>
    <t>Datum</t>
  </si>
  <si>
    <t>Poäng</t>
  </si>
  <si>
    <t>Diff</t>
  </si>
  <si>
    <t xml:space="preserve"> Boden</t>
  </si>
  <si>
    <t>Helen Wärja</t>
  </si>
  <si>
    <t>Totalt, person</t>
  </si>
  <si>
    <t>Summa</t>
  </si>
  <si>
    <t>Snitt per person</t>
  </si>
  <si>
    <t>Anders Renström</t>
  </si>
  <si>
    <t>Ulla-Karin Rönnbäck</t>
  </si>
  <si>
    <t>Stina Lundbäck</t>
  </si>
  <si>
    <t>Helge Andersson</t>
  </si>
  <si>
    <t>Ove Sundén</t>
  </si>
  <si>
    <t>Olof Lundqvist</t>
  </si>
  <si>
    <t>Bitte Ögren</t>
  </si>
  <si>
    <t>Paul Svalkvist</t>
  </si>
  <si>
    <t>Hans Ljungstedt</t>
  </si>
  <si>
    <t>Solveig Korpiniemi</t>
  </si>
  <si>
    <t>Piteå  - Boden B 250327</t>
  </si>
  <si>
    <t>Per-Arne Öhman</t>
  </si>
  <si>
    <t>Piteå</t>
  </si>
  <si>
    <t>VÄNSKAPSMATCHER 2024-25</t>
  </si>
  <si>
    <t>Piteå B, 27 mars</t>
  </si>
  <si>
    <t>Piteå H, 16 mars</t>
  </si>
  <si>
    <t>Piteå H,  16 mars</t>
  </si>
  <si>
    <t>Boden - Piteå H  250416</t>
  </si>
  <si>
    <t>Kent Alexandersson</t>
  </si>
  <si>
    <t>Eva Dahlberg-Lindvall</t>
  </si>
  <si>
    <t>Jan Thorsson</t>
  </si>
  <si>
    <t>Lars Selberg</t>
  </si>
  <si>
    <t>Bo Dahlén</t>
  </si>
  <si>
    <t>Anders Svensson</t>
  </si>
  <si>
    <t>Lotta Lindblom</t>
  </si>
  <si>
    <t>Sture Granberg</t>
  </si>
  <si>
    <t>Tommy Andersson</t>
  </si>
  <si>
    <t>Jan-Olof Wikström</t>
  </si>
  <si>
    <t>Björn Andreassen</t>
  </si>
  <si>
    <t>Peter Johansson</t>
  </si>
  <si>
    <t>Ulf Larsson</t>
  </si>
  <si>
    <t>Gertrud Erlandsson</t>
  </si>
  <si>
    <t>Kerstrin Sjöholm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</si>
</sst>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0" fontId="3" fillId="3" borderId="3" xfId="0" applyFont="1" applyFill="1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" fontId="0" fillId="0" borderId="0" xfId="0" applyNumberFormat="1"/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" fontId="4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5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383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648575" y="61626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AC54C023-E96E-46F8-B103-4EE62B6F70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82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03739CC-63A4-4A21-8372-59D3C7D086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383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5530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4C30D47-37B1-461E-9FF8-6B012FA1222E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7F29AB6-C50E-4FAD-9043-EB1999348F52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0DE2E17-6B3B-4CA9-9591-C2A6E936110E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E980A1F-0896-4686-819B-E2088CA50074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83820</xdr:colOff>
      <xdr:row>14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9FB44F0-B884-48FE-92B7-831C5400D6CB}"/>
            </a:ext>
          </a:extLst>
        </xdr:cNvPr>
        <xdr:cNvSpPr>
          <a:spLocks noChangeAspect="1" noChangeArrowheads="1"/>
        </xdr:cNvSpPr>
      </xdr:nvSpPr>
      <xdr:spPr bwMode="auto">
        <a:xfrm>
          <a:off x="637984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2980987-9020-46C6-8858-B62FD8156324}"/>
            </a:ext>
          </a:extLst>
        </xdr:cNvPr>
        <xdr:cNvSpPr>
          <a:spLocks noChangeAspect="1" noChangeArrowheads="1"/>
        </xdr:cNvSpPr>
      </xdr:nvSpPr>
      <xdr:spPr bwMode="auto">
        <a:xfrm>
          <a:off x="6296025" y="106108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workbookViewId="0">
      <pane ySplit="2" topLeftCell="A3" activePane="bottomLeft" state="frozen"/>
      <selection pane="bottomLeft" activeCell="K40" sqref="K40"/>
    </sheetView>
  </sheetViews>
  <sheetFormatPr defaultColWidth="6.7109375" defaultRowHeight="15" x14ac:dyDescent="0.25"/>
  <cols>
    <col min="1" max="1" width="4.85546875" customWidth="1"/>
    <col min="2" max="2" width="24.42578125" customWidth="1"/>
    <col min="3" max="3" width="5.28515625" bestFit="1" customWidth="1"/>
    <col min="4" max="4" width="5.7109375" bestFit="1" customWidth="1"/>
    <col min="5" max="5" width="5.28515625" bestFit="1" customWidth="1"/>
    <col min="6" max="6" width="3.28515625" bestFit="1" customWidth="1"/>
    <col min="7" max="8" width="4" bestFit="1" customWidth="1"/>
  </cols>
  <sheetData>
    <row r="1" spans="1:8" ht="18.75" x14ac:dyDescent="0.3">
      <c r="B1" s="1" t="s">
        <v>37</v>
      </c>
      <c r="E1" s="2"/>
      <c r="F1" s="2"/>
      <c r="G1" s="2"/>
      <c r="H1" s="2"/>
    </row>
    <row r="2" spans="1:8" ht="72.75" customHeight="1" x14ac:dyDescent="0.25">
      <c r="B2" t="s">
        <v>0</v>
      </c>
      <c r="C2" s="17" t="s">
        <v>38</v>
      </c>
      <c r="D2" s="17" t="s">
        <v>39</v>
      </c>
      <c r="E2" s="18" t="s">
        <v>21</v>
      </c>
      <c r="F2" s="18" t="s">
        <v>1</v>
      </c>
      <c r="G2" s="18" t="s">
        <v>23</v>
      </c>
      <c r="H2" s="18" t="s">
        <v>3</v>
      </c>
    </row>
    <row r="3" spans="1:8" ht="15.75" x14ac:dyDescent="0.25">
      <c r="A3">
        <v>1</v>
      </c>
      <c r="B3" s="3" t="s">
        <v>50</v>
      </c>
      <c r="C3" s="9"/>
      <c r="D3" s="9">
        <v>819</v>
      </c>
      <c r="E3" s="4">
        <f t="shared" ref="E3:E29" si="0">SUM(C3:D3)</f>
        <v>819</v>
      </c>
      <c r="F3" s="4">
        <f t="shared" ref="F3:F29" si="1">COUNTA(C3:D3)</f>
        <v>1</v>
      </c>
      <c r="G3" s="5">
        <f t="shared" ref="G3:G29" si="2">E3/F3</f>
        <v>819</v>
      </c>
      <c r="H3" s="5">
        <f t="shared" ref="H3:H29" si="3">G3/4</f>
        <v>204.75</v>
      </c>
    </row>
    <row r="4" spans="1:8" ht="15.75" x14ac:dyDescent="0.25">
      <c r="A4">
        <v>2</v>
      </c>
      <c r="B4" s="3" t="s">
        <v>51</v>
      </c>
      <c r="C4" s="9"/>
      <c r="D4" s="9">
        <v>775</v>
      </c>
      <c r="E4" s="4">
        <f t="shared" si="0"/>
        <v>775</v>
      </c>
      <c r="F4" s="4">
        <f t="shared" si="1"/>
        <v>1</v>
      </c>
      <c r="G4" s="5">
        <f t="shared" si="2"/>
        <v>775</v>
      </c>
      <c r="H4" s="5">
        <f t="shared" si="3"/>
        <v>193.75</v>
      </c>
    </row>
    <row r="5" spans="1:8" ht="15.75" x14ac:dyDescent="0.25">
      <c r="A5">
        <v>3</v>
      </c>
      <c r="B5" s="3" t="s">
        <v>52</v>
      </c>
      <c r="C5" s="9"/>
      <c r="D5" s="9">
        <v>751</v>
      </c>
      <c r="E5" s="4">
        <f t="shared" si="0"/>
        <v>751</v>
      </c>
      <c r="F5" s="4">
        <f t="shared" si="1"/>
        <v>1</v>
      </c>
      <c r="G5" s="5">
        <f t="shared" si="2"/>
        <v>751</v>
      </c>
      <c r="H5" s="5">
        <f t="shared" si="3"/>
        <v>187.75</v>
      </c>
    </row>
    <row r="6" spans="1:8" ht="15.75" x14ac:dyDescent="0.25">
      <c r="A6">
        <v>4</v>
      </c>
      <c r="B6" s="3" t="s">
        <v>7</v>
      </c>
      <c r="C6" s="9">
        <v>728</v>
      </c>
      <c r="D6" s="4"/>
      <c r="E6" s="4">
        <f t="shared" si="0"/>
        <v>728</v>
      </c>
      <c r="F6" s="4">
        <f t="shared" si="1"/>
        <v>1</v>
      </c>
      <c r="G6" s="5">
        <f t="shared" si="2"/>
        <v>728</v>
      </c>
      <c r="H6" s="5">
        <f t="shared" si="3"/>
        <v>182</v>
      </c>
    </row>
    <row r="7" spans="1:8" ht="15.75" x14ac:dyDescent="0.25">
      <c r="A7">
        <v>5</v>
      </c>
      <c r="B7" s="3" t="s">
        <v>28</v>
      </c>
      <c r="C7" s="9">
        <v>713</v>
      </c>
      <c r="D7" s="4"/>
      <c r="E7" s="4">
        <f t="shared" si="0"/>
        <v>713</v>
      </c>
      <c r="F7" s="4">
        <f t="shared" si="1"/>
        <v>1</v>
      </c>
      <c r="G7" s="5">
        <f t="shared" si="2"/>
        <v>713</v>
      </c>
      <c r="H7" s="5">
        <f t="shared" si="3"/>
        <v>178.25</v>
      </c>
    </row>
    <row r="8" spans="1:8" ht="15.75" x14ac:dyDescent="0.25">
      <c r="A8">
        <v>6</v>
      </c>
      <c r="B8" s="3" t="s">
        <v>42</v>
      </c>
      <c r="C8" s="9"/>
      <c r="D8" s="9">
        <v>709</v>
      </c>
      <c r="E8" s="4">
        <f t="shared" si="0"/>
        <v>709</v>
      </c>
      <c r="F8" s="4">
        <f t="shared" si="1"/>
        <v>1</v>
      </c>
      <c r="G8" s="5">
        <f t="shared" si="2"/>
        <v>709</v>
      </c>
      <c r="H8" s="5">
        <f t="shared" si="3"/>
        <v>177.25</v>
      </c>
    </row>
    <row r="9" spans="1:8" ht="15.75" x14ac:dyDescent="0.25">
      <c r="A9">
        <v>7</v>
      </c>
      <c r="B9" s="3" t="s">
        <v>53</v>
      </c>
      <c r="C9" s="9"/>
      <c r="D9" s="9">
        <v>695</v>
      </c>
      <c r="E9" s="4">
        <f t="shared" si="0"/>
        <v>695</v>
      </c>
      <c r="F9" s="4">
        <f t="shared" si="1"/>
        <v>1</v>
      </c>
      <c r="G9" s="5">
        <f t="shared" si="2"/>
        <v>695</v>
      </c>
      <c r="H9" s="5">
        <f t="shared" si="3"/>
        <v>173.75</v>
      </c>
    </row>
    <row r="10" spans="1:8" ht="15.75" x14ac:dyDescent="0.25">
      <c r="A10">
        <v>8</v>
      </c>
      <c r="B10" s="3" t="s">
        <v>31</v>
      </c>
      <c r="C10" s="9">
        <v>691</v>
      </c>
      <c r="D10" s="4"/>
      <c r="E10" s="4">
        <f t="shared" si="0"/>
        <v>691</v>
      </c>
      <c r="F10" s="4">
        <f t="shared" si="1"/>
        <v>1</v>
      </c>
      <c r="G10" s="5">
        <f t="shared" si="2"/>
        <v>691</v>
      </c>
      <c r="H10" s="5">
        <f t="shared" si="3"/>
        <v>172.75</v>
      </c>
    </row>
    <row r="11" spans="1:8" ht="15.75" x14ac:dyDescent="0.25">
      <c r="A11">
        <v>9</v>
      </c>
      <c r="B11" s="3" t="s">
        <v>8</v>
      </c>
      <c r="C11" s="9">
        <v>687</v>
      </c>
      <c r="D11" s="4"/>
      <c r="E11" s="4">
        <f t="shared" si="0"/>
        <v>687</v>
      </c>
      <c r="F11" s="4">
        <f t="shared" si="1"/>
        <v>1</v>
      </c>
      <c r="G11" s="5">
        <f t="shared" si="2"/>
        <v>687</v>
      </c>
      <c r="H11" s="5">
        <f t="shared" si="3"/>
        <v>171.75</v>
      </c>
    </row>
    <row r="12" spans="1:8" ht="15.75" x14ac:dyDescent="0.25">
      <c r="A12">
        <v>10</v>
      </c>
      <c r="B12" s="3" t="s">
        <v>4</v>
      </c>
      <c r="C12" s="9">
        <v>658</v>
      </c>
      <c r="D12" s="4">
        <v>711</v>
      </c>
      <c r="E12" s="4">
        <f t="shared" si="0"/>
        <v>1369</v>
      </c>
      <c r="F12" s="4">
        <f t="shared" si="1"/>
        <v>2</v>
      </c>
      <c r="G12" s="5">
        <f t="shared" si="2"/>
        <v>684.5</v>
      </c>
      <c r="H12" s="5">
        <f t="shared" si="3"/>
        <v>171.125</v>
      </c>
    </row>
    <row r="13" spans="1:8" ht="15.75" x14ac:dyDescent="0.25">
      <c r="A13">
        <v>11</v>
      </c>
      <c r="B13" s="3" t="s">
        <v>10</v>
      </c>
      <c r="C13" s="9">
        <v>675</v>
      </c>
      <c r="D13" s="4"/>
      <c r="E13" s="4">
        <f t="shared" si="0"/>
        <v>675</v>
      </c>
      <c r="F13" s="4">
        <f t="shared" si="1"/>
        <v>1</v>
      </c>
      <c r="G13" s="5">
        <f t="shared" si="2"/>
        <v>675</v>
      </c>
      <c r="H13" s="5">
        <f t="shared" si="3"/>
        <v>168.75</v>
      </c>
    </row>
    <row r="14" spans="1:8" ht="15.75" x14ac:dyDescent="0.25">
      <c r="A14">
        <v>12</v>
      </c>
      <c r="B14" s="3" t="s">
        <v>44</v>
      </c>
      <c r="C14" s="9"/>
      <c r="D14" s="9">
        <v>672</v>
      </c>
      <c r="E14" s="4">
        <f t="shared" si="0"/>
        <v>672</v>
      </c>
      <c r="F14" s="4">
        <f t="shared" si="1"/>
        <v>1</v>
      </c>
      <c r="G14" s="5">
        <f t="shared" si="2"/>
        <v>672</v>
      </c>
      <c r="H14" s="5">
        <f t="shared" si="3"/>
        <v>168</v>
      </c>
    </row>
    <row r="15" spans="1:8" ht="15.75" x14ac:dyDescent="0.25">
      <c r="A15">
        <v>13</v>
      </c>
      <c r="B15" s="3" t="s">
        <v>5</v>
      </c>
      <c r="C15" s="9">
        <v>662</v>
      </c>
      <c r="D15" s="4"/>
      <c r="E15" s="4">
        <f t="shared" si="0"/>
        <v>662</v>
      </c>
      <c r="F15" s="4">
        <f t="shared" si="1"/>
        <v>1</v>
      </c>
      <c r="G15" s="5">
        <f t="shared" si="2"/>
        <v>662</v>
      </c>
      <c r="H15" s="5">
        <f t="shared" si="3"/>
        <v>165.5</v>
      </c>
    </row>
    <row r="16" spans="1:8" ht="15.75" x14ac:dyDescent="0.25">
      <c r="A16">
        <v>14</v>
      </c>
      <c r="B16" s="3" t="s">
        <v>15</v>
      </c>
      <c r="C16" s="9">
        <v>647</v>
      </c>
      <c r="D16" s="4"/>
      <c r="E16" s="4">
        <f t="shared" si="0"/>
        <v>647</v>
      </c>
      <c r="F16" s="4">
        <f t="shared" si="1"/>
        <v>1</v>
      </c>
      <c r="G16" s="5">
        <f t="shared" si="2"/>
        <v>647</v>
      </c>
      <c r="H16" s="5">
        <f t="shared" si="3"/>
        <v>161.75</v>
      </c>
    </row>
    <row r="17" spans="1:8" ht="15.75" x14ac:dyDescent="0.25">
      <c r="A17">
        <v>15</v>
      </c>
      <c r="B17" s="3" t="s">
        <v>45</v>
      </c>
      <c r="C17" s="9"/>
      <c r="D17" s="9">
        <v>647</v>
      </c>
      <c r="E17" s="4">
        <f t="shared" si="0"/>
        <v>647</v>
      </c>
      <c r="F17" s="4">
        <f t="shared" si="1"/>
        <v>1</v>
      </c>
      <c r="G17" s="5">
        <f t="shared" si="2"/>
        <v>647</v>
      </c>
      <c r="H17" s="5">
        <f t="shared" si="3"/>
        <v>161.75</v>
      </c>
    </row>
    <row r="18" spans="1:8" ht="15.75" x14ac:dyDescent="0.25">
      <c r="A18">
        <v>16</v>
      </c>
      <c r="B18" s="3" t="s">
        <v>27</v>
      </c>
      <c r="C18" s="9">
        <v>585</v>
      </c>
      <c r="D18" s="4">
        <v>693</v>
      </c>
      <c r="E18" s="4">
        <f t="shared" si="0"/>
        <v>1278</v>
      </c>
      <c r="F18" s="4">
        <f t="shared" si="1"/>
        <v>2</v>
      </c>
      <c r="G18" s="5">
        <f t="shared" si="2"/>
        <v>639</v>
      </c>
      <c r="H18" s="5">
        <f t="shared" si="3"/>
        <v>159.75</v>
      </c>
    </row>
    <row r="19" spans="1:8" ht="15.75" x14ac:dyDescent="0.25">
      <c r="A19">
        <v>17</v>
      </c>
      <c r="B19" s="3" t="s">
        <v>46</v>
      </c>
      <c r="C19" s="9"/>
      <c r="D19" s="9">
        <v>634</v>
      </c>
      <c r="E19" s="4">
        <f t="shared" si="0"/>
        <v>634</v>
      </c>
      <c r="F19" s="4">
        <f t="shared" si="1"/>
        <v>1</v>
      </c>
      <c r="G19" s="5">
        <f t="shared" si="2"/>
        <v>634</v>
      </c>
      <c r="H19" s="5">
        <f t="shared" si="3"/>
        <v>158.5</v>
      </c>
    </row>
    <row r="20" spans="1:8" ht="15.75" x14ac:dyDescent="0.25">
      <c r="A20">
        <v>18</v>
      </c>
      <c r="B20" s="3" t="s">
        <v>47</v>
      </c>
      <c r="C20" s="9"/>
      <c r="D20" s="9">
        <v>626</v>
      </c>
      <c r="E20" s="4">
        <f t="shared" si="0"/>
        <v>626</v>
      </c>
      <c r="F20" s="4">
        <f t="shared" si="1"/>
        <v>1</v>
      </c>
      <c r="G20" s="5">
        <f t="shared" si="2"/>
        <v>626</v>
      </c>
      <c r="H20" s="5">
        <f t="shared" si="3"/>
        <v>156.5</v>
      </c>
    </row>
    <row r="21" spans="1:8" ht="15.75" x14ac:dyDescent="0.25">
      <c r="A21">
        <v>19</v>
      </c>
      <c r="B21" s="3" t="s">
        <v>54</v>
      </c>
      <c r="C21" s="9"/>
      <c r="D21" s="9">
        <v>620</v>
      </c>
      <c r="E21" s="4">
        <f t="shared" si="0"/>
        <v>620</v>
      </c>
      <c r="F21" s="4">
        <f t="shared" si="1"/>
        <v>1</v>
      </c>
      <c r="G21" s="5">
        <f t="shared" si="2"/>
        <v>620</v>
      </c>
      <c r="H21" s="5">
        <f t="shared" si="3"/>
        <v>155</v>
      </c>
    </row>
    <row r="22" spans="1:8" ht="15.75" x14ac:dyDescent="0.25">
      <c r="A22">
        <v>20</v>
      </c>
      <c r="B22" s="3" t="s">
        <v>29</v>
      </c>
      <c r="C22" s="9">
        <v>617</v>
      </c>
      <c r="D22" s="4"/>
      <c r="E22" s="4">
        <f t="shared" si="0"/>
        <v>617</v>
      </c>
      <c r="F22" s="4">
        <f t="shared" si="1"/>
        <v>1</v>
      </c>
      <c r="G22" s="5">
        <f t="shared" si="2"/>
        <v>617</v>
      </c>
      <c r="H22" s="5">
        <f t="shared" si="3"/>
        <v>154.25</v>
      </c>
    </row>
    <row r="23" spans="1:8" ht="15.75" x14ac:dyDescent="0.25">
      <c r="A23">
        <v>21</v>
      </c>
      <c r="B23" s="3" t="s">
        <v>32</v>
      </c>
      <c r="C23" s="9">
        <v>613</v>
      </c>
      <c r="D23" s="4"/>
      <c r="E23" s="4">
        <f t="shared" si="0"/>
        <v>613</v>
      </c>
      <c r="F23" s="4">
        <f t="shared" si="1"/>
        <v>1</v>
      </c>
      <c r="G23" s="5">
        <f t="shared" si="2"/>
        <v>613</v>
      </c>
      <c r="H23" s="5">
        <f t="shared" si="3"/>
        <v>153.25</v>
      </c>
    </row>
    <row r="24" spans="1:8" ht="15.75" x14ac:dyDescent="0.25">
      <c r="A24">
        <v>22</v>
      </c>
      <c r="B24" s="3" t="s">
        <v>9</v>
      </c>
      <c r="C24" s="9">
        <v>599</v>
      </c>
      <c r="D24" s="4"/>
      <c r="E24" s="4">
        <f t="shared" si="0"/>
        <v>599</v>
      </c>
      <c r="F24" s="4">
        <f t="shared" si="1"/>
        <v>1</v>
      </c>
      <c r="G24" s="5">
        <f t="shared" si="2"/>
        <v>599</v>
      </c>
      <c r="H24" s="5">
        <f t="shared" si="3"/>
        <v>149.75</v>
      </c>
    </row>
    <row r="25" spans="1:8" ht="15.75" x14ac:dyDescent="0.25">
      <c r="A25">
        <v>23</v>
      </c>
      <c r="B25" s="3" t="s">
        <v>6</v>
      </c>
      <c r="C25" s="9">
        <v>611</v>
      </c>
      <c r="D25" s="4">
        <v>583</v>
      </c>
      <c r="E25" s="4">
        <f t="shared" si="0"/>
        <v>1194</v>
      </c>
      <c r="F25" s="4">
        <f t="shared" si="1"/>
        <v>2</v>
      </c>
      <c r="G25" s="5">
        <f t="shared" si="2"/>
        <v>597</v>
      </c>
      <c r="H25" s="5">
        <f t="shared" si="3"/>
        <v>149.25</v>
      </c>
    </row>
    <row r="26" spans="1:8" ht="15.75" x14ac:dyDescent="0.25">
      <c r="A26">
        <v>24</v>
      </c>
      <c r="B26" s="3" t="s">
        <v>49</v>
      </c>
      <c r="C26" s="9"/>
      <c r="D26" s="9">
        <v>574</v>
      </c>
      <c r="E26" s="4">
        <f t="shared" si="0"/>
        <v>574</v>
      </c>
      <c r="F26" s="4">
        <f t="shared" si="1"/>
        <v>1</v>
      </c>
      <c r="G26" s="5">
        <f t="shared" si="2"/>
        <v>574</v>
      </c>
      <c r="H26" s="5">
        <f t="shared" si="3"/>
        <v>143.5</v>
      </c>
    </row>
    <row r="27" spans="1:8" ht="15.75" x14ac:dyDescent="0.25">
      <c r="A27">
        <v>25</v>
      </c>
      <c r="B27" s="3" t="s">
        <v>35</v>
      </c>
      <c r="C27" s="9">
        <v>561</v>
      </c>
      <c r="D27" s="4"/>
      <c r="E27" s="4">
        <f t="shared" si="0"/>
        <v>561</v>
      </c>
      <c r="F27" s="4">
        <f t="shared" si="1"/>
        <v>1</v>
      </c>
      <c r="G27" s="5">
        <f t="shared" si="2"/>
        <v>561</v>
      </c>
      <c r="H27" s="5">
        <f t="shared" si="3"/>
        <v>140.25</v>
      </c>
    </row>
    <row r="28" spans="1:8" ht="15.75" x14ac:dyDescent="0.25">
      <c r="A28">
        <v>26</v>
      </c>
      <c r="B28" s="3" t="s">
        <v>24</v>
      </c>
      <c r="C28" s="9">
        <v>560</v>
      </c>
      <c r="D28" s="4"/>
      <c r="E28" s="4">
        <f t="shared" si="0"/>
        <v>560</v>
      </c>
      <c r="F28" s="4">
        <f t="shared" si="1"/>
        <v>1</v>
      </c>
      <c r="G28" s="5">
        <f t="shared" si="2"/>
        <v>560</v>
      </c>
      <c r="H28" s="5">
        <f t="shared" si="3"/>
        <v>140</v>
      </c>
    </row>
    <row r="29" spans="1:8" ht="15.75" x14ac:dyDescent="0.25">
      <c r="A29">
        <v>27</v>
      </c>
      <c r="B29" s="3" t="s">
        <v>11</v>
      </c>
      <c r="C29" s="9">
        <v>490</v>
      </c>
      <c r="D29" s="4"/>
      <c r="E29" s="4">
        <f t="shared" si="0"/>
        <v>490</v>
      </c>
      <c r="F29" s="4">
        <f t="shared" si="1"/>
        <v>1</v>
      </c>
      <c r="G29" s="5">
        <f t="shared" si="2"/>
        <v>490</v>
      </c>
      <c r="H29" s="5">
        <f t="shared" si="3"/>
        <v>122.5</v>
      </c>
    </row>
    <row r="30" spans="1:8" x14ac:dyDescent="0.25">
      <c r="C30" s="6">
        <f>SUM(C3:C29)</f>
        <v>10097</v>
      </c>
      <c r="D30" s="6">
        <f>SUM(D3:D29)</f>
        <v>9509</v>
      </c>
      <c r="E30" s="6"/>
      <c r="F30" s="4"/>
      <c r="G30" s="19">
        <f>AVERAGE(G3:G29)</f>
        <v>655.01851851851848</v>
      </c>
      <c r="H30" s="19">
        <f>AVERAGE(H3:H29)</f>
        <v>163.75462962962962</v>
      </c>
    </row>
    <row r="31" spans="1:8" ht="12.6" customHeight="1" x14ac:dyDescent="0.25">
      <c r="B31" s="7" t="s">
        <v>2</v>
      </c>
      <c r="C31" s="8">
        <f>C30/16</f>
        <v>631.0625</v>
      </c>
      <c r="D31" s="8">
        <f t="shared" ref="D31" si="4">D30/16</f>
        <v>594.3125</v>
      </c>
      <c r="E31" s="19"/>
      <c r="F31" s="4"/>
      <c r="G31" s="2"/>
      <c r="H31" s="2"/>
    </row>
  </sheetData>
  <sortState xmlns:xlrd2="http://schemas.microsoft.com/office/spreadsheetml/2017/richdata2" ref="B3:H29">
    <sortCondition descending="1" ref="G3:G29"/>
  </sortState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workbookViewId="0">
      <pane ySplit="2" topLeftCell="A3" activePane="bottomLeft" state="frozen"/>
      <selection pane="bottomLeft" activeCell="E15" sqref="E15"/>
    </sheetView>
  </sheetViews>
  <sheetFormatPr defaultRowHeight="15" x14ac:dyDescent="0.25"/>
  <cols>
    <col min="1" max="1" width="4.28515625" customWidth="1"/>
    <col min="2" max="2" width="21.7109375" bestFit="1" customWidth="1"/>
    <col min="3" max="3" width="4.42578125" bestFit="1" customWidth="1"/>
    <col min="4" max="4" width="4.42578125" customWidth="1"/>
    <col min="5" max="5" width="6" bestFit="1" customWidth="1"/>
    <col min="6" max="6" width="3.28515625" bestFit="1" customWidth="1"/>
    <col min="7" max="7" width="4" bestFit="1" customWidth="1"/>
    <col min="8" max="8" width="5.42578125" customWidth="1"/>
    <col min="11" max="11" width="22.5703125" bestFit="1" customWidth="1"/>
  </cols>
  <sheetData>
    <row r="1" spans="1:8" ht="18.75" x14ac:dyDescent="0.3">
      <c r="B1" s="1" t="s">
        <v>37</v>
      </c>
      <c r="E1" s="2"/>
      <c r="F1" s="2"/>
      <c r="G1" s="2"/>
      <c r="H1" s="2"/>
    </row>
    <row r="2" spans="1:8" ht="75.75" x14ac:dyDescent="0.25">
      <c r="B2" t="s">
        <v>0</v>
      </c>
      <c r="C2" s="17" t="s">
        <v>38</v>
      </c>
      <c r="D2" s="17" t="s">
        <v>40</v>
      </c>
      <c r="E2" s="18" t="s">
        <v>21</v>
      </c>
      <c r="F2" s="18" t="s">
        <v>1</v>
      </c>
      <c r="G2" s="18" t="s">
        <v>23</v>
      </c>
      <c r="H2" s="18" t="s">
        <v>3</v>
      </c>
    </row>
    <row r="3" spans="1:8" ht="15.75" x14ac:dyDescent="0.25">
      <c r="A3">
        <v>1</v>
      </c>
      <c r="B3" s="10" t="s">
        <v>43</v>
      </c>
      <c r="C3" s="9"/>
      <c r="D3" s="9">
        <v>685</v>
      </c>
      <c r="E3" s="4">
        <f t="shared" ref="E3:E14" si="0">SUM(C3:D3)</f>
        <v>685</v>
      </c>
      <c r="F3" s="4">
        <f t="shared" ref="F3:F14" si="1">COUNTA(C3:D3)</f>
        <v>1</v>
      </c>
      <c r="G3" s="5">
        <f t="shared" ref="G3:G14" si="2">E3/F3</f>
        <v>685</v>
      </c>
      <c r="H3" s="5">
        <f t="shared" ref="H3:H14" si="3">G3/4</f>
        <v>171.25</v>
      </c>
    </row>
    <row r="4" spans="1:8" ht="15.75" x14ac:dyDescent="0.25">
      <c r="A4">
        <v>2</v>
      </c>
      <c r="B4" s="10" t="s">
        <v>12</v>
      </c>
      <c r="C4" s="9">
        <v>673</v>
      </c>
      <c r="D4" s="4"/>
      <c r="E4" s="4">
        <f t="shared" si="0"/>
        <v>673</v>
      </c>
      <c r="F4" s="4">
        <f t="shared" si="1"/>
        <v>1</v>
      </c>
      <c r="G4" s="5">
        <f t="shared" si="2"/>
        <v>673</v>
      </c>
      <c r="H4" s="5">
        <f t="shared" si="3"/>
        <v>168.25</v>
      </c>
    </row>
    <row r="5" spans="1:8" ht="15.75" x14ac:dyDescent="0.25">
      <c r="A5">
        <v>3</v>
      </c>
      <c r="B5" s="10" t="s">
        <v>33</v>
      </c>
      <c r="C5" s="9">
        <v>662</v>
      </c>
      <c r="D5" s="4">
        <v>633</v>
      </c>
      <c r="E5" s="4">
        <f t="shared" si="0"/>
        <v>1295</v>
      </c>
      <c r="F5" s="4">
        <f t="shared" si="1"/>
        <v>2</v>
      </c>
      <c r="G5" s="5">
        <f t="shared" si="2"/>
        <v>647.5</v>
      </c>
      <c r="H5" s="5">
        <f t="shared" si="3"/>
        <v>161.875</v>
      </c>
    </row>
    <row r="6" spans="1:8" ht="15.75" x14ac:dyDescent="0.25">
      <c r="A6">
        <v>4</v>
      </c>
      <c r="B6" s="10" t="s">
        <v>26</v>
      </c>
      <c r="C6" s="9">
        <v>678</v>
      </c>
      <c r="D6" s="4">
        <v>590</v>
      </c>
      <c r="E6" s="4">
        <f t="shared" si="0"/>
        <v>1268</v>
      </c>
      <c r="F6" s="4">
        <f t="shared" si="1"/>
        <v>2</v>
      </c>
      <c r="G6" s="5">
        <f t="shared" si="2"/>
        <v>634</v>
      </c>
      <c r="H6" s="5">
        <f t="shared" si="3"/>
        <v>158.5</v>
      </c>
    </row>
    <row r="7" spans="1:8" ht="15.75" x14ac:dyDescent="0.25">
      <c r="A7">
        <v>5</v>
      </c>
      <c r="B7" s="10" t="s">
        <v>25</v>
      </c>
      <c r="C7" s="9">
        <v>616</v>
      </c>
      <c r="D7" s="4">
        <v>650</v>
      </c>
      <c r="E7" s="4">
        <f t="shared" si="0"/>
        <v>1266</v>
      </c>
      <c r="F7" s="4">
        <f t="shared" si="1"/>
        <v>2</v>
      </c>
      <c r="G7" s="5">
        <f t="shared" si="2"/>
        <v>633</v>
      </c>
      <c r="H7" s="5">
        <f t="shared" si="3"/>
        <v>158.25</v>
      </c>
    </row>
    <row r="8" spans="1:8" ht="15.75" x14ac:dyDescent="0.25">
      <c r="A8">
        <v>6</v>
      </c>
      <c r="B8" s="10" t="s">
        <v>48</v>
      </c>
      <c r="C8" s="9"/>
      <c r="D8" s="9">
        <v>592</v>
      </c>
      <c r="E8" s="4">
        <f t="shared" si="0"/>
        <v>592</v>
      </c>
      <c r="F8" s="4">
        <f t="shared" si="1"/>
        <v>1</v>
      </c>
      <c r="G8" s="5">
        <f t="shared" si="2"/>
        <v>592</v>
      </c>
      <c r="H8" s="5">
        <f t="shared" si="3"/>
        <v>148</v>
      </c>
    </row>
    <row r="9" spans="1:8" ht="15.75" x14ac:dyDescent="0.25">
      <c r="A9">
        <v>7</v>
      </c>
      <c r="B9" s="10" t="s">
        <v>30</v>
      </c>
      <c r="C9" s="9">
        <v>584</v>
      </c>
      <c r="D9" s="4"/>
      <c r="E9" s="4">
        <f t="shared" si="0"/>
        <v>584</v>
      </c>
      <c r="F9" s="4">
        <f t="shared" si="1"/>
        <v>1</v>
      </c>
      <c r="G9" s="5">
        <f t="shared" si="2"/>
        <v>584</v>
      </c>
      <c r="H9" s="5">
        <f t="shared" si="3"/>
        <v>146</v>
      </c>
    </row>
    <row r="10" spans="1:8" ht="15.75" x14ac:dyDescent="0.25">
      <c r="A10">
        <v>8</v>
      </c>
      <c r="B10" s="10" t="s">
        <v>14</v>
      </c>
      <c r="C10" s="9">
        <v>514</v>
      </c>
      <c r="D10" s="4">
        <v>642</v>
      </c>
      <c r="E10" s="4">
        <f t="shared" si="0"/>
        <v>1156</v>
      </c>
      <c r="F10" s="4">
        <f t="shared" si="1"/>
        <v>2</v>
      </c>
      <c r="G10" s="5">
        <f t="shared" si="2"/>
        <v>578</v>
      </c>
      <c r="H10" s="5">
        <f t="shared" si="3"/>
        <v>144.5</v>
      </c>
    </row>
    <row r="11" spans="1:8" ht="15.75" x14ac:dyDescent="0.25">
      <c r="A11">
        <v>9</v>
      </c>
      <c r="B11" s="10" t="s">
        <v>20</v>
      </c>
      <c r="C11" s="9">
        <v>567</v>
      </c>
      <c r="D11" s="4"/>
      <c r="E11" s="4">
        <f t="shared" si="0"/>
        <v>567</v>
      </c>
      <c r="F11" s="4">
        <f t="shared" si="1"/>
        <v>1</v>
      </c>
      <c r="G11" s="5">
        <f t="shared" si="2"/>
        <v>567</v>
      </c>
      <c r="H11" s="5">
        <f t="shared" si="3"/>
        <v>141.75</v>
      </c>
    </row>
    <row r="12" spans="1:8" ht="15.75" x14ac:dyDescent="0.25">
      <c r="A12">
        <v>10</v>
      </c>
      <c r="B12" s="10" t="s">
        <v>55</v>
      </c>
      <c r="C12" s="9"/>
      <c r="D12" s="9">
        <v>554</v>
      </c>
      <c r="E12" s="4">
        <f t="shared" si="0"/>
        <v>554</v>
      </c>
      <c r="F12" s="4">
        <f t="shared" si="1"/>
        <v>1</v>
      </c>
      <c r="G12" s="5">
        <f t="shared" si="2"/>
        <v>554</v>
      </c>
      <c r="H12" s="5">
        <f t="shared" si="3"/>
        <v>138.5</v>
      </c>
    </row>
    <row r="13" spans="1:8" ht="15.75" x14ac:dyDescent="0.25">
      <c r="A13">
        <v>11</v>
      </c>
      <c r="B13" s="10" t="s">
        <v>56</v>
      </c>
      <c r="C13" s="9"/>
      <c r="D13" s="9">
        <v>542</v>
      </c>
      <c r="E13" s="4">
        <f t="shared" si="0"/>
        <v>542</v>
      </c>
      <c r="F13" s="4">
        <f t="shared" si="1"/>
        <v>1</v>
      </c>
      <c r="G13" s="5">
        <f t="shared" si="2"/>
        <v>542</v>
      </c>
      <c r="H13" s="5">
        <f t="shared" si="3"/>
        <v>135.5</v>
      </c>
    </row>
    <row r="14" spans="1:8" ht="15.75" x14ac:dyDescent="0.25">
      <c r="A14">
        <v>12</v>
      </c>
      <c r="B14" s="10" t="s">
        <v>13</v>
      </c>
      <c r="C14" s="9">
        <v>538</v>
      </c>
      <c r="D14" s="4"/>
      <c r="E14" s="4">
        <f t="shared" si="0"/>
        <v>538</v>
      </c>
      <c r="F14" s="4">
        <f t="shared" si="1"/>
        <v>1</v>
      </c>
      <c r="G14" s="5">
        <f t="shared" si="2"/>
        <v>538</v>
      </c>
      <c r="H14" s="5">
        <f t="shared" si="3"/>
        <v>134.5</v>
      </c>
    </row>
    <row r="15" spans="1:8" x14ac:dyDescent="0.25">
      <c r="B15" s="7" t="s">
        <v>22</v>
      </c>
      <c r="C15" s="6">
        <f>SUM(C3:C14)</f>
        <v>4832</v>
      </c>
      <c r="D15" s="6">
        <f>SUM(D3:D14)</f>
        <v>4888</v>
      </c>
      <c r="E15" s="13"/>
      <c r="F15" s="11"/>
      <c r="G15" s="19">
        <f>AVERAGE(G3:G9)</f>
        <v>635.5</v>
      </c>
      <c r="H15" s="19">
        <f>AVERAGE(H3:H9)</f>
        <v>158.875</v>
      </c>
    </row>
    <row r="16" spans="1:8" x14ac:dyDescent="0.25">
      <c r="B16" s="7" t="s">
        <v>2</v>
      </c>
      <c r="C16" s="8">
        <f>C15/8</f>
        <v>604</v>
      </c>
      <c r="D16" s="8">
        <f t="shared" ref="D16" si="4">D15/8</f>
        <v>611</v>
      </c>
      <c r="E16" s="8"/>
      <c r="F16" s="4"/>
    </row>
  </sheetData>
  <sortState xmlns:xlrd2="http://schemas.microsoft.com/office/spreadsheetml/2017/richdata2" ref="B3:H14">
    <sortCondition descending="1" ref="G3:G14"/>
  </sortState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2"/>
  <sheetViews>
    <sheetView workbookViewId="0">
      <pane ySplit="1" topLeftCell="A2" activePane="bottomLeft" state="frozen"/>
      <selection pane="bottomLeft" activeCell="B31" sqref="B31"/>
    </sheetView>
  </sheetViews>
  <sheetFormatPr defaultRowHeight="15" x14ac:dyDescent="0.25"/>
  <cols>
    <col min="2" max="2" width="22.5703125" bestFit="1" customWidth="1"/>
    <col min="3" max="3" width="7.140625" bestFit="1" customWidth="1"/>
    <col min="4" max="4" width="6.42578125" bestFit="1" customWidth="1"/>
    <col min="5" max="5" width="7.140625" bestFit="1" customWidth="1"/>
    <col min="6" max="6" width="6.42578125" bestFit="1" customWidth="1"/>
    <col min="7" max="7" width="6" bestFit="1" customWidth="1"/>
  </cols>
  <sheetData>
    <row r="1" spans="2:7" x14ac:dyDescent="0.25">
      <c r="B1" s="16" t="s">
        <v>34</v>
      </c>
    </row>
    <row r="2" spans="2:7" x14ac:dyDescent="0.25">
      <c r="B2" s="16"/>
    </row>
    <row r="3" spans="2:7" ht="15.75" x14ac:dyDescent="0.25">
      <c r="B3" s="3" t="s">
        <v>7</v>
      </c>
      <c r="C3" s="9">
        <v>212</v>
      </c>
      <c r="D3" s="9">
        <v>184</v>
      </c>
      <c r="E3" s="9">
        <v>150</v>
      </c>
      <c r="F3" s="9">
        <v>182</v>
      </c>
      <c r="G3" s="9">
        <v>728</v>
      </c>
    </row>
    <row r="4" spans="2:7" ht="15.75" x14ac:dyDescent="0.25">
      <c r="B4" s="3" t="s">
        <v>28</v>
      </c>
      <c r="C4" s="9">
        <v>197</v>
      </c>
      <c r="D4" s="9">
        <v>189</v>
      </c>
      <c r="E4" s="9">
        <v>167</v>
      </c>
      <c r="F4" s="9">
        <v>160</v>
      </c>
      <c r="G4" s="9">
        <v>713</v>
      </c>
    </row>
    <row r="5" spans="2:7" ht="15.75" x14ac:dyDescent="0.25">
      <c r="B5" s="3" t="s">
        <v>31</v>
      </c>
      <c r="C5" s="9">
        <v>180</v>
      </c>
      <c r="D5" s="9">
        <v>146</v>
      </c>
      <c r="E5" s="9">
        <v>167</v>
      </c>
      <c r="F5" s="9">
        <v>198</v>
      </c>
      <c r="G5" s="9">
        <v>691</v>
      </c>
    </row>
    <row r="6" spans="2:7" ht="15.75" x14ac:dyDescent="0.25">
      <c r="B6" s="3" t="s">
        <v>8</v>
      </c>
      <c r="C6" s="9">
        <v>202</v>
      </c>
      <c r="D6" s="9">
        <v>158</v>
      </c>
      <c r="E6" s="9">
        <v>178</v>
      </c>
      <c r="F6" s="9">
        <v>149</v>
      </c>
      <c r="G6" s="9">
        <v>687</v>
      </c>
    </row>
    <row r="7" spans="2:7" ht="15.75" x14ac:dyDescent="0.25">
      <c r="B7" s="3" t="s">
        <v>10</v>
      </c>
      <c r="C7" s="9">
        <v>166</v>
      </c>
      <c r="D7" s="9">
        <v>191</v>
      </c>
      <c r="E7" s="9">
        <v>151</v>
      </c>
      <c r="F7" s="9">
        <v>167</v>
      </c>
      <c r="G7" s="9">
        <v>675</v>
      </c>
    </row>
    <row r="8" spans="2:7" ht="15.75" x14ac:dyDescent="0.25">
      <c r="B8" s="3" t="s">
        <v>5</v>
      </c>
      <c r="C8" s="9">
        <v>151</v>
      </c>
      <c r="D8" s="9">
        <v>165</v>
      </c>
      <c r="E8" s="9">
        <v>157</v>
      </c>
      <c r="F8" s="9">
        <v>189</v>
      </c>
      <c r="G8" s="9">
        <v>662</v>
      </c>
    </row>
    <row r="9" spans="2:7" ht="15.75" x14ac:dyDescent="0.25">
      <c r="B9" s="3" t="s">
        <v>4</v>
      </c>
      <c r="C9" s="9">
        <v>156</v>
      </c>
      <c r="D9" s="9">
        <v>148</v>
      </c>
      <c r="E9" s="9">
        <v>195</v>
      </c>
      <c r="F9" s="9">
        <v>159</v>
      </c>
      <c r="G9" s="9">
        <v>658</v>
      </c>
    </row>
    <row r="10" spans="2:7" ht="15.75" x14ac:dyDescent="0.25">
      <c r="B10" s="3" t="s">
        <v>15</v>
      </c>
      <c r="C10" s="9">
        <v>146</v>
      </c>
      <c r="D10" s="9">
        <v>214</v>
      </c>
      <c r="E10" s="9">
        <v>147</v>
      </c>
      <c r="F10" s="9">
        <v>140</v>
      </c>
      <c r="G10" s="9">
        <v>647</v>
      </c>
    </row>
    <row r="11" spans="2:7" ht="15.75" x14ac:dyDescent="0.25">
      <c r="B11" s="3" t="s">
        <v>29</v>
      </c>
      <c r="C11" s="9">
        <v>159</v>
      </c>
      <c r="D11" s="9">
        <v>145</v>
      </c>
      <c r="E11" s="9">
        <v>135</v>
      </c>
      <c r="F11" s="9">
        <v>178</v>
      </c>
      <c r="G11" s="9">
        <v>617</v>
      </c>
    </row>
    <row r="12" spans="2:7" ht="15.75" x14ac:dyDescent="0.25">
      <c r="B12" s="3" t="s">
        <v>32</v>
      </c>
      <c r="C12" s="9">
        <v>178</v>
      </c>
      <c r="D12" s="9">
        <v>165</v>
      </c>
      <c r="E12" s="9">
        <v>111</v>
      </c>
      <c r="F12" s="9">
        <v>159</v>
      </c>
      <c r="G12" s="9">
        <v>613</v>
      </c>
    </row>
    <row r="13" spans="2:7" ht="15.75" x14ac:dyDescent="0.25">
      <c r="B13" s="3" t="s">
        <v>6</v>
      </c>
      <c r="C13" s="9">
        <v>149</v>
      </c>
      <c r="D13" s="9">
        <v>148</v>
      </c>
      <c r="E13" s="9">
        <v>184</v>
      </c>
      <c r="F13" s="9">
        <v>130</v>
      </c>
      <c r="G13" s="9">
        <v>611</v>
      </c>
    </row>
    <row r="14" spans="2:7" ht="15.75" x14ac:dyDescent="0.25">
      <c r="B14" s="3" t="s">
        <v>9</v>
      </c>
      <c r="C14" s="9">
        <v>155</v>
      </c>
      <c r="D14" s="9">
        <v>127</v>
      </c>
      <c r="E14" s="9">
        <v>168</v>
      </c>
      <c r="F14" s="9">
        <v>149</v>
      </c>
      <c r="G14" s="9">
        <v>599</v>
      </c>
    </row>
    <row r="15" spans="2:7" ht="15.75" x14ac:dyDescent="0.25">
      <c r="B15" s="3" t="s">
        <v>27</v>
      </c>
      <c r="C15" s="9">
        <v>140</v>
      </c>
      <c r="D15" s="9">
        <v>169</v>
      </c>
      <c r="E15" s="9">
        <v>116</v>
      </c>
      <c r="F15" s="9">
        <v>160</v>
      </c>
      <c r="G15" s="9">
        <v>585</v>
      </c>
    </row>
    <row r="16" spans="2:7" ht="15.75" x14ac:dyDescent="0.25">
      <c r="B16" s="3" t="s">
        <v>35</v>
      </c>
      <c r="C16" s="9">
        <v>119</v>
      </c>
      <c r="D16" s="9">
        <v>138</v>
      </c>
      <c r="E16" s="9">
        <v>147</v>
      </c>
      <c r="F16" s="9">
        <v>157</v>
      </c>
      <c r="G16" s="9">
        <v>561</v>
      </c>
    </row>
    <row r="17" spans="2:7" ht="15.75" x14ac:dyDescent="0.25">
      <c r="B17" s="3" t="s">
        <v>24</v>
      </c>
      <c r="C17" s="9">
        <v>114</v>
      </c>
      <c r="D17" s="9">
        <v>156</v>
      </c>
      <c r="E17" s="9">
        <v>162</v>
      </c>
      <c r="F17" s="9">
        <v>128</v>
      </c>
      <c r="G17" s="9">
        <v>560</v>
      </c>
    </row>
    <row r="18" spans="2:7" ht="15.75" x14ac:dyDescent="0.25">
      <c r="B18" s="3" t="s">
        <v>11</v>
      </c>
      <c r="C18" s="9">
        <v>137</v>
      </c>
      <c r="D18" s="9">
        <v>126</v>
      </c>
      <c r="E18" s="9">
        <v>121</v>
      </c>
      <c r="F18" s="9">
        <v>106</v>
      </c>
      <c r="G18" s="9">
        <v>490</v>
      </c>
    </row>
    <row r="19" spans="2:7" x14ac:dyDescent="0.25">
      <c r="G19" s="20">
        <f>SUM(G3:G18)</f>
        <v>10097</v>
      </c>
    </row>
    <row r="21" spans="2:7" ht="15.75" x14ac:dyDescent="0.25">
      <c r="B21" s="10" t="s">
        <v>26</v>
      </c>
      <c r="C21" s="9">
        <v>152</v>
      </c>
      <c r="D21" s="9">
        <v>202</v>
      </c>
      <c r="E21" s="9">
        <v>174</v>
      </c>
      <c r="F21" s="9">
        <v>150</v>
      </c>
      <c r="G21" s="9">
        <v>678</v>
      </c>
    </row>
    <row r="22" spans="2:7" ht="15.75" x14ac:dyDescent="0.25">
      <c r="B22" s="10" t="s">
        <v>12</v>
      </c>
      <c r="C22" s="9">
        <v>180</v>
      </c>
      <c r="D22" s="9">
        <v>189</v>
      </c>
      <c r="E22" s="9">
        <v>144</v>
      </c>
      <c r="F22" s="9">
        <v>160</v>
      </c>
      <c r="G22" s="9">
        <v>673</v>
      </c>
    </row>
    <row r="23" spans="2:7" ht="15.75" x14ac:dyDescent="0.25">
      <c r="B23" s="10" t="s">
        <v>33</v>
      </c>
      <c r="C23" s="9">
        <v>153</v>
      </c>
      <c r="D23" s="9">
        <v>177</v>
      </c>
      <c r="E23" s="9">
        <v>188</v>
      </c>
      <c r="F23" s="9">
        <v>144</v>
      </c>
      <c r="G23" s="9">
        <v>662</v>
      </c>
    </row>
    <row r="24" spans="2:7" ht="15.75" x14ac:dyDescent="0.25">
      <c r="B24" s="10" t="s">
        <v>25</v>
      </c>
      <c r="C24" s="9">
        <v>168</v>
      </c>
      <c r="D24" s="9">
        <v>141</v>
      </c>
      <c r="E24" s="9">
        <v>152</v>
      </c>
      <c r="F24" s="9">
        <v>155</v>
      </c>
      <c r="G24" s="9">
        <v>616</v>
      </c>
    </row>
    <row r="25" spans="2:7" ht="15.75" x14ac:dyDescent="0.25">
      <c r="B25" s="10" t="s">
        <v>30</v>
      </c>
      <c r="C25" s="9">
        <v>144</v>
      </c>
      <c r="D25" s="9">
        <v>133</v>
      </c>
      <c r="E25" s="9">
        <v>155</v>
      </c>
      <c r="F25" s="9">
        <v>152</v>
      </c>
      <c r="G25" s="9">
        <v>584</v>
      </c>
    </row>
    <row r="26" spans="2:7" ht="15.75" x14ac:dyDescent="0.25">
      <c r="B26" s="10" t="s">
        <v>20</v>
      </c>
      <c r="C26" s="9">
        <v>154</v>
      </c>
      <c r="D26" s="9">
        <v>134</v>
      </c>
      <c r="E26" s="9">
        <v>122</v>
      </c>
      <c r="F26" s="9">
        <v>157</v>
      </c>
      <c r="G26" s="9">
        <v>567</v>
      </c>
    </row>
    <row r="27" spans="2:7" ht="15.75" x14ac:dyDescent="0.25">
      <c r="B27" s="10" t="s">
        <v>13</v>
      </c>
      <c r="C27" s="9">
        <v>148</v>
      </c>
      <c r="D27" s="9">
        <v>103</v>
      </c>
      <c r="E27" s="9">
        <v>143</v>
      </c>
      <c r="F27" s="9">
        <v>144</v>
      </c>
      <c r="G27" s="9">
        <v>538</v>
      </c>
    </row>
    <row r="28" spans="2:7" ht="15.75" x14ac:dyDescent="0.25">
      <c r="B28" s="10" t="s">
        <v>14</v>
      </c>
      <c r="C28" s="9">
        <v>155</v>
      </c>
      <c r="D28" s="9">
        <v>116</v>
      </c>
      <c r="E28" s="9">
        <v>109</v>
      </c>
      <c r="F28" s="9">
        <v>134</v>
      </c>
      <c r="G28" s="9">
        <v>514</v>
      </c>
    </row>
    <row r="29" spans="2:7" ht="15.75" x14ac:dyDescent="0.25">
      <c r="B29" s="12"/>
      <c r="C29" s="2"/>
      <c r="D29" s="2"/>
      <c r="E29" s="2"/>
      <c r="F29" s="2"/>
      <c r="G29" s="13">
        <f>SUM(G21:G28)</f>
        <v>4832</v>
      </c>
    </row>
    <row r="30" spans="2:7" ht="15.75" x14ac:dyDescent="0.25">
      <c r="B30" s="12"/>
      <c r="C30" s="2"/>
      <c r="D30" s="2"/>
      <c r="E30" s="2"/>
      <c r="F30" s="2"/>
      <c r="G30" s="13"/>
    </row>
    <row r="31" spans="2:7" ht="15.75" x14ac:dyDescent="0.25">
      <c r="B31" s="22" t="s">
        <v>16</v>
      </c>
      <c r="D31" s="14" t="s">
        <v>17</v>
      </c>
      <c r="F31" t="s">
        <v>17</v>
      </c>
      <c r="G31" t="s">
        <v>18</v>
      </c>
    </row>
    <row r="32" spans="2:7" x14ac:dyDescent="0.25">
      <c r="B32" s="15">
        <v>45743</v>
      </c>
      <c r="C32" t="s">
        <v>19</v>
      </c>
      <c r="D32">
        <f>G19+G29</f>
        <v>14929</v>
      </c>
      <c r="E32" t="s">
        <v>36</v>
      </c>
      <c r="F32">
        <v>15102</v>
      </c>
      <c r="G32">
        <f>D32-F32</f>
        <v>-173</v>
      </c>
    </row>
  </sheetData>
  <sortState xmlns:xlrd2="http://schemas.microsoft.com/office/spreadsheetml/2017/richdata2" ref="I12:J35">
    <sortCondition descending="1" ref="J12:J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34"/>
  <sheetViews>
    <sheetView tabSelected="1" zoomScaleNormal="100" workbookViewId="0">
      <pane ySplit="1" topLeftCell="A2" activePane="bottomLeft" state="frozen"/>
      <selection pane="bottomLeft" activeCell="B3" sqref="B3:G16"/>
    </sheetView>
  </sheetViews>
  <sheetFormatPr defaultRowHeight="15" x14ac:dyDescent="0.25"/>
  <cols>
    <col min="2" max="2" width="22.5703125" bestFit="1" customWidth="1"/>
    <col min="3" max="7" width="9.140625" style="2"/>
  </cols>
  <sheetData>
    <row r="1" spans="2:7" x14ac:dyDescent="0.25">
      <c r="B1" s="14" t="s">
        <v>41</v>
      </c>
    </row>
    <row r="2" spans="2:7" x14ac:dyDescent="0.25">
      <c r="B2" s="14"/>
    </row>
    <row r="3" spans="2:7" ht="15.75" x14ac:dyDescent="0.25">
      <c r="B3" s="3" t="s">
        <v>50</v>
      </c>
      <c r="C3" s="9">
        <v>222</v>
      </c>
      <c r="D3" s="9">
        <v>214</v>
      </c>
      <c r="E3" s="9">
        <v>200</v>
      </c>
      <c r="F3" s="9">
        <v>183</v>
      </c>
      <c r="G3" s="9">
        <v>819</v>
      </c>
    </row>
    <row r="4" spans="2:7" ht="15.75" x14ac:dyDescent="0.25">
      <c r="B4" s="3" t="s">
        <v>51</v>
      </c>
      <c r="C4" s="9">
        <v>158</v>
      </c>
      <c r="D4" s="9">
        <v>221</v>
      </c>
      <c r="E4" s="9">
        <v>183</v>
      </c>
      <c r="F4" s="9">
        <v>213</v>
      </c>
      <c r="G4" s="9">
        <v>775</v>
      </c>
    </row>
    <row r="5" spans="2:7" ht="15.75" x14ac:dyDescent="0.25">
      <c r="B5" s="3" t="s">
        <v>52</v>
      </c>
      <c r="C5" s="9">
        <v>175</v>
      </c>
      <c r="D5" s="9">
        <v>201</v>
      </c>
      <c r="E5" s="9">
        <v>191</v>
      </c>
      <c r="F5" s="9">
        <v>184</v>
      </c>
      <c r="G5" s="9">
        <v>751</v>
      </c>
    </row>
    <row r="6" spans="2:7" ht="15.75" x14ac:dyDescent="0.25">
      <c r="B6" s="3" t="s">
        <v>4</v>
      </c>
      <c r="C6" s="9">
        <v>181</v>
      </c>
      <c r="D6" s="9">
        <v>175</v>
      </c>
      <c r="E6" s="9">
        <v>174</v>
      </c>
      <c r="F6" s="9">
        <v>181</v>
      </c>
      <c r="G6" s="9">
        <v>711</v>
      </c>
    </row>
    <row r="7" spans="2:7" ht="15.75" x14ac:dyDescent="0.25">
      <c r="B7" s="3" t="s">
        <v>42</v>
      </c>
      <c r="C7" s="9">
        <v>161</v>
      </c>
      <c r="D7" s="9">
        <v>172</v>
      </c>
      <c r="E7" s="9">
        <v>151</v>
      </c>
      <c r="F7" s="9">
        <v>225</v>
      </c>
      <c r="G7" s="9">
        <v>709</v>
      </c>
    </row>
    <row r="8" spans="2:7" ht="15.75" x14ac:dyDescent="0.25">
      <c r="B8" s="3" t="s">
        <v>53</v>
      </c>
      <c r="C8" s="9">
        <v>175</v>
      </c>
      <c r="D8" s="9">
        <v>170</v>
      </c>
      <c r="E8" s="9">
        <v>165</v>
      </c>
      <c r="F8" s="9">
        <v>185</v>
      </c>
      <c r="G8" s="9">
        <v>695</v>
      </c>
    </row>
    <row r="9" spans="2:7" ht="15.75" x14ac:dyDescent="0.25">
      <c r="B9" s="3" t="s">
        <v>27</v>
      </c>
      <c r="C9" s="9">
        <v>161</v>
      </c>
      <c r="D9" s="9">
        <v>156</v>
      </c>
      <c r="E9" s="9">
        <v>173</v>
      </c>
      <c r="F9" s="9">
        <v>203</v>
      </c>
      <c r="G9" s="9">
        <v>693</v>
      </c>
    </row>
    <row r="10" spans="2:7" ht="15.75" x14ac:dyDescent="0.25">
      <c r="B10" s="3" t="s">
        <v>44</v>
      </c>
      <c r="C10" s="9">
        <v>199</v>
      </c>
      <c r="D10" s="9">
        <v>125</v>
      </c>
      <c r="E10" s="9">
        <v>212</v>
      </c>
      <c r="F10" s="9">
        <v>136</v>
      </c>
      <c r="G10" s="9">
        <v>672</v>
      </c>
    </row>
    <row r="11" spans="2:7" ht="15.75" x14ac:dyDescent="0.25">
      <c r="B11" s="3" t="s">
        <v>45</v>
      </c>
      <c r="C11" s="9">
        <v>154</v>
      </c>
      <c r="D11" s="9">
        <v>143</v>
      </c>
      <c r="E11" s="9">
        <v>206</v>
      </c>
      <c r="F11" s="9">
        <v>144</v>
      </c>
      <c r="G11" s="9">
        <v>647</v>
      </c>
    </row>
    <row r="12" spans="2:7" ht="15.75" x14ac:dyDescent="0.25">
      <c r="B12" s="3" t="s">
        <v>46</v>
      </c>
      <c r="C12" s="9">
        <v>130</v>
      </c>
      <c r="D12" s="9">
        <v>135</v>
      </c>
      <c r="E12" s="9">
        <v>213</v>
      </c>
      <c r="F12" s="9">
        <v>156</v>
      </c>
      <c r="G12" s="9">
        <v>634</v>
      </c>
    </row>
    <row r="13" spans="2:7" ht="15.75" x14ac:dyDescent="0.25">
      <c r="B13" s="3" t="s">
        <v>47</v>
      </c>
      <c r="C13" s="9">
        <v>149</v>
      </c>
      <c r="D13" s="9">
        <v>172</v>
      </c>
      <c r="E13" s="9">
        <v>157</v>
      </c>
      <c r="F13" s="9">
        <v>148</v>
      </c>
      <c r="G13" s="9">
        <v>626</v>
      </c>
    </row>
    <row r="14" spans="2:7" ht="15.75" x14ac:dyDescent="0.25">
      <c r="B14" s="3" t="s">
        <v>54</v>
      </c>
      <c r="C14" s="9">
        <v>126</v>
      </c>
      <c r="D14" s="9">
        <v>183</v>
      </c>
      <c r="E14" s="9">
        <v>154</v>
      </c>
      <c r="F14" s="9">
        <v>157</v>
      </c>
      <c r="G14" s="9">
        <v>620</v>
      </c>
    </row>
    <row r="15" spans="2:7" ht="15.75" x14ac:dyDescent="0.25">
      <c r="B15" s="3" t="s">
        <v>6</v>
      </c>
      <c r="C15" s="9">
        <v>143</v>
      </c>
      <c r="D15" s="9">
        <v>160</v>
      </c>
      <c r="E15" s="9">
        <v>153</v>
      </c>
      <c r="F15" s="9">
        <v>127</v>
      </c>
      <c r="G15" s="9">
        <v>583</v>
      </c>
    </row>
    <row r="16" spans="2:7" ht="15.75" x14ac:dyDescent="0.25">
      <c r="B16" s="3" t="s">
        <v>49</v>
      </c>
      <c r="C16" s="9">
        <v>132</v>
      </c>
      <c r="D16" s="9">
        <v>147</v>
      </c>
      <c r="E16" s="9">
        <v>159</v>
      </c>
      <c r="F16" s="9">
        <v>136</v>
      </c>
      <c r="G16" s="9">
        <v>574</v>
      </c>
    </row>
    <row r="17" spans="2:7" x14ac:dyDescent="0.25">
      <c r="C17"/>
      <c r="D17"/>
      <c r="E17"/>
      <c r="F17"/>
      <c r="G17" s="21">
        <f>SUM(G3:G16)</f>
        <v>9509</v>
      </c>
    </row>
    <row r="18" spans="2:7" x14ac:dyDescent="0.25">
      <c r="C18"/>
      <c r="D18"/>
      <c r="E18"/>
      <c r="F18"/>
    </row>
    <row r="23" spans="2:7" ht="15.75" x14ac:dyDescent="0.25">
      <c r="B23" s="10" t="s">
        <v>43</v>
      </c>
      <c r="C23" s="9">
        <v>183</v>
      </c>
      <c r="D23" s="9">
        <v>143</v>
      </c>
      <c r="E23" s="9">
        <v>176</v>
      </c>
      <c r="F23" s="9">
        <v>183</v>
      </c>
      <c r="G23" s="9">
        <v>685</v>
      </c>
    </row>
    <row r="24" spans="2:7" ht="15.75" x14ac:dyDescent="0.25">
      <c r="B24" s="10" t="s">
        <v>25</v>
      </c>
      <c r="C24" s="9">
        <v>159</v>
      </c>
      <c r="D24" s="9">
        <v>147</v>
      </c>
      <c r="E24" s="9">
        <v>175</v>
      </c>
      <c r="F24" s="9">
        <v>169</v>
      </c>
      <c r="G24" s="9">
        <v>650</v>
      </c>
    </row>
    <row r="25" spans="2:7" ht="15.75" x14ac:dyDescent="0.25">
      <c r="B25" s="10" t="s">
        <v>14</v>
      </c>
      <c r="C25" s="9">
        <v>129</v>
      </c>
      <c r="D25" s="9">
        <v>137</v>
      </c>
      <c r="E25" s="9">
        <v>198</v>
      </c>
      <c r="F25" s="9">
        <v>178</v>
      </c>
      <c r="G25" s="9">
        <v>642</v>
      </c>
    </row>
    <row r="26" spans="2:7" ht="15.75" x14ac:dyDescent="0.25">
      <c r="B26" s="10" t="s">
        <v>33</v>
      </c>
      <c r="C26" s="9">
        <v>152</v>
      </c>
      <c r="D26" s="9">
        <v>137</v>
      </c>
      <c r="E26" s="9">
        <v>145</v>
      </c>
      <c r="F26" s="9">
        <v>199</v>
      </c>
      <c r="G26" s="9">
        <v>633</v>
      </c>
    </row>
    <row r="27" spans="2:7" ht="15.75" x14ac:dyDescent="0.25">
      <c r="B27" s="10" t="s">
        <v>48</v>
      </c>
      <c r="C27" s="9">
        <v>173</v>
      </c>
      <c r="D27" s="9">
        <v>158</v>
      </c>
      <c r="E27" s="9">
        <v>145</v>
      </c>
      <c r="F27" s="9">
        <v>116</v>
      </c>
      <c r="G27" s="9">
        <v>592</v>
      </c>
    </row>
    <row r="28" spans="2:7" ht="15.75" x14ac:dyDescent="0.25">
      <c r="B28" s="10" t="s">
        <v>26</v>
      </c>
      <c r="C28" s="9">
        <v>155</v>
      </c>
      <c r="D28" s="9">
        <v>135</v>
      </c>
      <c r="E28" s="9">
        <v>159</v>
      </c>
      <c r="F28" s="9">
        <v>141</v>
      </c>
      <c r="G28" s="9">
        <v>590</v>
      </c>
    </row>
    <row r="29" spans="2:7" ht="15.75" x14ac:dyDescent="0.25">
      <c r="B29" s="10" t="s">
        <v>55</v>
      </c>
      <c r="C29" s="9">
        <v>116</v>
      </c>
      <c r="D29" s="9">
        <v>165</v>
      </c>
      <c r="E29" s="9">
        <v>138</v>
      </c>
      <c r="F29" s="9">
        <v>135</v>
      </c>
      <c r="G29" s="9">
        <v>554</v>
      </c>
    </row>
    <row r="30" spans="2:7" ht="15.75" x14ac:dyDescent="0.25">
      <c r="B30" s="10" t="s">
        <v>56</v>
      </c>
      <c r="C30" s="9">
        <v>107</v>
      </c>
      <c r="D30" s="9">
        <v>160</v>
      </c>
      <c r="E30" s="9">
        <v>129</v>
      </c>
      <c r="F30" s="9">
        <v>146</v>
      </c>
      <c r="G30" s="9">
        <v>542</v>
      </c>
    </row>
    <row r="31" spans="2:7" x14ac:dyDescent="0.25">
      <c r="G31" s="21">
        <f>SUM(G23:G30)</f>
        <v>4888</v>
      </c>
    </row>
    <row r="33" spans="2:7" ht="15.75" x14ac:dyDescent="0.25">
      <c r="B33" s="22" t="s">
        <v>16</v>
      </c>
      <c r="C33"/>
      <c r="D33" s="14" t="s">
        <v>17</v>
      </c>
      <c r="E33"/>
      <c r="F33" t="s">
        <v>17</v>
      </c>
      <c r="G33" t="s">
        <v>18</v>
      </c>
    </row>
    <row r="34" spans="2:7" x14ac:dyDescent="0.25">
      <c r="B34" s="15">
        <v>45763</v>
      </c>
      <c r="C34" t="s">
        <v>19</v>
      </c>
      <c r="D34">
        <f>G17+G31</f>
        <v>14397</v>
      </c>
      <c r="E34" t="s">
        <v>36</v>
      </c>
      <c r="F34">
        <v>14049</v>
      </c>
      <c r="G34">
        <f>D34-F34</f>
        <v>348</v>
      </c>
    </row>
  </sheetData>
  <sortState xmlns:xlrd2="http://schemas.microsoft.com/office/spreadsheetml/2017/richdata2" ref="B23:G30">
    <sortCondition descending="1" ref="G23:G30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Herrar</vt:lpstr>
      <vt:lpstr>Damer</vt:lpstr>
      <vt:lpstr>Piteå B</vt:lpstr>
      <vt:lpstr>Piteå H</vt:lpstr>
      <vt:lpstr>Damer!Utskriftsområde</vt:lpstr>
      <vt:lpstr>Herrar!Utskriftsområde</vt:lpstr>
      <vt:lpstr>Damer!Utskriftsrubriker</vt:lpstr>
      <vt:lpstr>Herrar!Utskriftsrubriker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Per-Arne Öhman</cp:lastModifiedBy>
  <cp:lastPrinted>2025-02-05T13:52:48Z</cp:lastPrinted>
  <dcterms:created xsi:type="dcterms:W3CDTF">2023-07-21T15:15:48Z</dcterms:created>
  <dcterms:modified xsi:type="dcterms:W3CDTF">2025-04-16T16:49:09Z</dcterms:modified>
</cp:coreProperties>
</file>