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\SkyDrive\Skrivbord\"/>
    </mc:Choice>
  </mc:AlternateContent>
  <bookViews>
    <workbookView xWindow="0" yWindow="0" windowWidth="28800" windowHeight="13785"/>
  </bookViews>
  <sheets>
    <sheet name="Herrar" sheetId="1" r:id="rId1"/>
    <sheet name="Damer" sheetId="2" r:id="rId2"/>
    <sheet name="Kiruna H" sheetId="14" r:id="rId3"/>
    <sheet name="Malmb H" sheetId="15" r:id="rId4"/>
    <sheet name="Älvsbyn B" sheetId="13" r:id="rId5"/>
    <sheet name="Kalix H" sheetId="12" r:id="rId6"/>
    <sheet name="Luleå B" sheetId="11" r:id="rId7"/>
    <sheet name="Luleå H" sheetId="10" r:id="rId8"/>
    <sheet name="Ä-byn H" sheetId="9" r:id="rId9"/>
    <sheet name="Kalix B" sheetId="8" r:id="rId10"/>
    <sheet name="Kiruna B" sheetId="7" r:id="rId11"/>
    <sheet name="Malmb B" sheetId="6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K24" i="2"/>
  <c r="J24" i="2"/>
  <c r="I24" i="2"/>
  <c r="H24" i="2"/>
  <c r="G24" i="2"/>
  <c r="N23" i="1" l="1"/>
  <c r="N27" i="1"/>
  <c r="N39" i="1"/>
  <c r="M23" i="1"/>
  <c r="O23" i="1" s="1"/>
  <c r="P23" i="1" s="1"/>
  <c r="M27" i="1"/>
  <c r="O27" i="1" s="1"/>
  <c r="P27" i="1" s="1"/>
  <c r="M39" i="1"/>
  <c r="O39" i="1" s="1"/>
  <c r="P39" i="1" s="1"/>
  <c r="C33" i="11"/>
  <c r="G26" i="11"/>
  <c r="G27" i="11"/>
  <c r="G21" i="11"/>
  <c r="G28" i="11"/>
  <c r="G22" i="11"/>
  <c r="G24" i="11"/>
  <c r="G23" i="11"/>
  <c r="G25" i="11"/>
  <c r="G10" i="11"/>
  <c r="G13" i="11"/>
  <c r="G17" i="11"/>
  <c r="G16" i="11"/>
  <c r="G12" i="11"/>
  <c r="G5" i="11"/>
  <c r="G6" i="11"/>
  <c r="G8" i="11"/>
  <c r="G15" i="11"/>
  <c r="G2" i="11"/>
  <c r="G4" i="11"/>
  <c r="G9" i="11"/>
  <c r="G11" i="11"/>
  <c r="G3" i="11"/>
  <c r="G14" i="11"/>
  <c r="G7" i="11"/>
  <c r="G29" i="11" l="1"/>
  <c r="G18" i="11"/>
  <c r="C32" i="11" s="1"/>
  <c r="D32" i="11" s="1"/>
  <c r="F24" i="2"/>
  <c r="G27" i="12"/>
  <c r="G25" i="12"/>
  <c r="G28" i="12"/>
  <c r="G24" i="12"/>
  <c r="G23" i="12"/>
  <c r="G26" i="12"/>
  <c r="G21" i="12"/>
  <c r="G22" i="12"/>
  <c r="G17" i="12"/>
  <c r="G15" i="12"/>
  <c r="G14" i="12"/>
  <c r="G10" i="12"/>
  <c r="G8" i="12"/>
  <c r="G5" i="12"/>
  <c r="G3" i="12"/>
  <c r="G2" i="12"/>
  <c r="G16" i="12"/>
  <c r="G13" i="12"/>
  <c r="G12" i="12"/>
  <c r="G11" i="12"/>
  <c r="G9" i="12"/>
  <c r="G6" i="12"/>
  <c r="G7" i="12"/>
  <c r="G4" i="12"/>
  <c r="G18" i="12" l="1"/>
  <c r="G29" i="12"/>
  <c r="G28" i="13"/>
  <c r="G27" i="13"/>
  <c r="G26" i="13"/>
  <c r="G25" i="13"/>
  <c r="G23" i="13"/>
  <c r="G24" i="13"/>
  <c r="G22" i="13"/>
  <c r="G21" i="13"/>
  <c r="G17" i="13"/>
  <c r="G16" i="13"/>
  <c r="G15" i="13"/>
  <c r="G14" i="13"/>
  <c r="G11" i="13"/>
  <c r="G13" i="13"/>
  <c r="G12" i="13"/>
  <c r="G8" i="13"/>
  <c r="G10" i="13"/>
  <c r="G7" i="13"/>
  <c r="G9" i="13"/>
  <c r="G3" i="13"/>
  <c r="G5" i="13"/>
  <c r="G6" i="13"/>
  <c r="G4" i="13"/>
  <c r="G2" i="13"/>
  <c r="N36" i="1"/>
  <c r="C24" i="2"/>
  <c r="D24" i="2"/>
  <c r="N20" i="2"/>
  <c r="N18" i="2"/>
  <c r="N19" i="2"/>
  <c r="N12" i="2"/>
  <c r="M12" i="2"/>
  <c r="M19" i="2"/>
  <c r="M18" i="2"/>
  <c r="M20" i="2"/>
  <c r="O18" i="2" l="1"/>
  <c r="P18" i="2" s="1"/>
  <c r="O19" i="2"/>
  <c r="P19" i="2" s="1"/>
  <c r="O12" i="2"/>
  <c r="P12" i="2" s="1"/>
  <c r="C32" i="12"/>
  <c r="G29" i="13"/>
  <c r="G18" i="13"/>
  <c r="O20" i="2"/>
  <c r="P20" i="2" s="1"/>
  <c r="E24" i="2"/>
  <c r="N9" i="1"/>
  <c r="M37" i="1"/>
  <c r="M30" i="1"/>
  <c r="M24" i="1"/>
  <c r="M9" i="1"/>
  <c r="M36" i="1"/>
  <c r="O36" i="1" s="1"/>
  <c r="P36" i="1" s="1"/>
  <c r="N24" i="1"/>
  <c r="N30" i="1"/>
  <c r="N37" i="1"/>
  <c r="N12" i="1"/>
  <c r="M12" i="1"/>
  <c r="N58" i="1"/>
  <c r="N57" i="1"/>
  <c r="N56" i="1"/>
  <c r="N55" i="1"/>
  <c r="N54" i="1"/>
  <c r="N53" i="1"/>
  <c r="N52" i="1"/>
  <c r="O9" i="1" l="1"/>
  <c r="P9" i="1" s="1"/>
  <c r="D32" i="12"/>
  <c r="O24" i="1"/>
  <c r="P24" i="1" s="1"/>
  <c r="O12" i="1"/>
  <c r="P12" i="1" s="1"/>
  <c r="O37" i="1"/>
  <c r="P37" i="1" s="1"/>
  <c r="O30" i="1"/>
  <c r="P30" i="1" s="1"/>
  <c r="E25" i="2"/>
  <c r="L25" i="2"/>
  <c r="K25" i="2"/>
  <c r="J25" i="2"/>
  <c r="I25" i="2"/>
  <c r="H25" i="2"/>
  <c r="G25" i="2"/>
  <c r="F25" i="2"/>
  <c r="D25" i="2"/>
  <c r="C25" i="2"/>
  <c r="L44" i="1"/>
  <c r="K44" i="1"/>
  <c r="J44" i="1"/>
  <c r="I44" i="1"/>
  <c r="H44" i="1"/>
  <c r="G44" i="1"/>
  <c r="F44" i="1"/>
  <c r="E44" i="1"/>
  <c r="D44" i="1"/>
  <c r="C44" i="1"/>
  <c r="N10" i="2"/>
  <c r="N11" i="2"/>
  <c r="N13" i="2"/>
  <c r="N9" i="2"/>
  <c r="N14" i="2"/>
  <c r="N21" i="2"/>
  <c r="N23" i="2"/>
  <c r="N3" i="2"/>
  <c r="N7" i="2"/>
  <c r="N6" i="2"/>
  <c r="N8" i="2"/>
  <c r="N16" i="2"/>
  <c r="N15" i="2"/>
  <c r="N22" i="2"/>
  <c r="N17" i="2"/>
  <c r="N4" i="2"/>
  <c r="N5" i="2"/>
  <c r="M44" i="1" l="1"/>
  <c r="N34" i="1"/>
  <c r="N29" i="1"/>
  <c r="N14" i="1"/>
  <c r="N3" i="1"/>
  <c r="N6" i="1"/>
  <c r="N11" i="1"/>
  <c r="N5" i="1"/>
  <c r="N16" i="1"/>
  <c r="N13" i="1"/>
  <c r="N35" i="1"/>
  <c r="N31" i="1"/>
  <c r="N33" i="1"/>
  <c r="N22" i="1"/>
  <c r="N19" i="1"/>
  <c r="N18" i="1"/>
  <c r="N25" i="1"/>
  <c r="N38" i="1"/>
  <c r="N40" i="1"/>
  <c r="N42" i="1"/>
  <c r="N8" i="1"/>
  <c r="N20" i="1"/>
  <c r="N7" i="1"/>
  <c r="N17" i="1"/>
  <c r="N10" i="1"/>
  <c r="N21" i="1"/>
  <c r="N26" i="1"/>
  <c r="N15" i="1"/>
  <c r="N28" i="1"/>
  <c r="N32" i="1"/>
  <c r="N41" i="1"/>
  <c r="N43" i="1"/>
  <c r="N4" i="1"/>
  <c r="G29" i="15"/>
  <c r="G28" i="15"/>
  <c r="G27" i="15"/>
  <c r="G26" i="15"/>
  <c r="G25" i="15"/>
  <c r="G24" i="15"/>
  <c r="G23" i="15"/>
  <c r="G22" i="15"/>
  <c r="G31" i="15" s="1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19" i="15" s="1"/>
  <c r="D33" i="15" l="1"/>
  <c r="G27" i="14" l="1"/>
  <c r="G26" i="14"/>
  <c r="G25" i="14"/>
  <c r="G24" i="14"/>
  <c r="G23" i="14"/>
  <c r="G22" i="14"/>
  <c r="G21" i="14"/>
  <c r="G20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" i="14"/>
  <c r="G3" i="14"/>
  <c r="M19" i="1" l="1"/>
  <c r="O19" i="1" s="1"/>
  <c r="P19" i="1" s="1"/>
  <c r="M40" i="1"/>
  <c r="O40" i="1" s="1"/>
  <c r="P40" i="1" s="1"/>
  <c r="M22" i="1"/>
  <c r="O22" i="1" s="1"/>
  <c r="P22" i="1" s="1"/>
  <c r="M25" i="1"/>
  <c r="O25" i="1" s="1"/>
  <c r="P25" i="1" s="1"/>
  <c r="M9" i="2"/>
  <c r="O9" i="2" s="1"/>
  <c r="P9" i="2" s="1"/>
  <c r="M16" i="2"/>
  <c r="O16" i="2" s="1"/>
  <c r="P16" i="2" s="1"/>
  <c r="M22" i="2"/>
  <c r="O22" i="2" s="1"/>
  <c r="P22" i="2" s="1"/>
  <c r="M10" i="2"/>
  <c r="O10" i="2" s="1"/>
  <c r="P10" i="2" s="1"/>
  <c r="M7" i="2"/>
  <c r="O7" i="2" s="1"/>
  <c r="P7" i="2" s="1"/>
  <c r="M21" i="2"/>
  <c r="O21" i="2" s="1"/>
  <c r="P21" i="2" s="1"/>
  <c r="M13" i="2"/>
  <c r="O13" i="2" s="1"/>
  <c r="P13" i="2" s="1"/>
  <c r="M15" i="2"/>
  <c r="O15" i="2" s="1"/>
  <c r="P15" i="2" s="1"/>
  <c r="M6" i="2"/>
  <c r="O6" i="2" s="1"/>
  <c r="P6" i="2" s="1"/>
  <c r="M23" i="2"/>
  <c r="O23" i="2" s="1"/>
  <c r="P23" i="2" s="1"/>
  <c r="M5" i="2"/>
  <c r="O5" i="2" s="1"/>
  <c r="P5" i="2" s="1"/>
  <c r="M8" i="2"/>
  <c r="O8" i="2" s="1"/>
  <c r="P8" i="2" s="1"/>
  <c r="M11" i="2"/>
  <c r="O11" i="2" s="1"/>
  <c r="P11" i="2" s="1"/>
  <c r="M3" i="2"/>
  <c r="O3" i="2" s="1"/>
  <c r="M17" i="2"/>
  <c r="O17" i="2" s="1"/>
  <c r="P17" i="2" s="1"/>
  <c r="M14" i="2"/>
  <c r="O14" i="2" s="1"/>
  <c r="P14" i="2" s="1"/>
  <c r="M4" i="2"/>
  <c r="O4" i="2" s="1"/>
  <c r="P4" i="2" s="1"/>
  <c r="M54" i="1"/>
  <c r="O54" i="1" s="1"/>
  <c r="P54" i="1" s="1"/>
  <c r="M55" i="1"/>
  <c r="O55" i="1" s="1"/>
  <c r="P55" i="1" s="1"/>
  <c r="M52" i="1"/>
  <c r="O52" i="1" s="1"/>
  <c r="P52" i="1" s="1"/>
  <c r="M53" i="1"/>
  <c r="O53" i="1" s="1"/>
  <c r="P53" i="1" s="1"/>
  <c r="M43" i="1"/>
  <c r="L45" i="1"/>
  <c r="K45" i="1"/>
  <c r="J45" i="1"/>
  <c r="I45" i="1"/>
  <c r="H45" i="1"/>
  <c r="G45" i="1"/>
  <c r="F45" i="1"/>
  <c r="E45" i="1"/>
  <c r="C45" i="1"/>
  <c r="M58" i="1"/>
  <c r="O58" i="1" s="1"/>
  <c r="P58" i="1" s="1"/>
  <c r="M57" i="1"/>
  <c r="O57" i="1" s="1"/>
  <c r="P57" i="1" s="1"/>
  <c r="M42" i="1"/>
  <c r="O42" i="1" s="1"/>
  <c r="P42" i="1" s="1"/>
  <c r="M41" i="1"/>
  <c r="O41" i="1" s="1"/>
  <c r="P41" i="1" s="1"/>
  <c r="M14" i="1"/>
  <c r="O14" i="1" s="1"/>
  <c r="P14" i="1" s="1"/>
  <c r="M16" i="1"/>
  <c r="O16" i="1" s="1"/>
  <c r="P16" i="1" s="1"/>
  <c r="M20" i="1"/>
  <c r="O20" i="1" s="1"/>
  <c r="P20" i="1" s="1"/>
  <c r="M21" i="1"/>
  <c r="O21" i="1" s="1"/>
  <c r="P21" i="1" s="1"/>
  <c r="M28" i="1"/>
  <c r="O28" i="1" s="1"/>
  <c r="P28" i="1" s="1"/>
  <c r="M33" i="1"/>
  <c r="O33" i="1" s="1"/>
  <c r="P33" i="1" s="1"/>
  <c r="M34" i="1"/>
  <c r="O34" i="1" s="1"/>
  <c r="P34" i="1" s="1"/>
  <c r="M31" i="1"/>
  <c r="O31" i="1" s="1"/>
  <c r="P31" i="1" s="1"/>
  <c r="M35" i="1"/>
  <c r="O35" i="1" s="1"/>
  <c r="P35" i="1" s="1"/>
  <c r="M17" i="1"/>
  <c r="O17" i="1" s="1"/>
  <c r="P17" i="1" s="1"/>
  <c r="M8" i="1"/>
  <c r="O8" i="1" s="1"/>
  <c r="P8" i="1" s="1"/>
  <c r="M5" i="1"/>
  <c r="O5" i="1" s="1"/>
  <c r="P5" i="1" s="1"/>
  <c r="M13" i="1"/>
  <c r="O13" i="1" s="1"/>
  <c r="P13" i="1" s="1"/>
  <c r="M38" i="1"/>
  <c r="O38" i="1" s="1"/>
  <c r="P38" i="1" s="1"/>
  <c r="M4" i="1"/>
  <c r="O4" i="1" s="1"/>
  <c r="P4" i="1" s="1"/>
  <c r="M11" i="1"/>
  <c r="O11" i="1" s="1"/>
  <c r="P11" i="1" s="1"/>
  <c r="M56" i="1"/>
  <c r="O56" i="1" s="1"/>
  <c r="P56" i="1" s="1"/>
  <c r="M7" i="1"/>
  <c r="O7" i="1" s="1"/>
  <c r="P7" i="1" s="1"/>
  <c r="M26" i="1"/>
  <c r="O26" i="1" s="1"/>
  <c r="P26" i="1" s="1"/>
  <c r="M3" i="1"/>
  <c r="O3" i="1" s="1"/>
  <c r="P3" i="1" s="1"/>
  <c r="M29" i="1"/>
  <c r="O29" i="1" s="1"/>
  <c r="P29" i="1" s="1"/>
  <c r="M6" i="1"/>
  <c r="O6" i="1" s="1"/>
  <c r="M18" i="1"/>
  <c r="O18" i="1" s="1"/>
  <c r="P18" i="1" s="1"/>
  <c r="M32" i="1"/>
  <c r="O32" i="1" s="1"/>
  <c r="P32" i="1" s="1"/>
  <c r="M10" i="1"/>
  <c r="M15" i="1"/>
  <c r="O15" i="1" s="1"/>
  <c r="P15" i="1" s="1"/>
  <c r="O24" i="2" l="1"/>
  <c r="P6" i="1"/>
  <c r="O10" i="1"/>
  <c r="P3" i="2"/>
  <c r="P24" i="2" s="1"/>
  <c r="D45" i="1"/>
  <c r="M45" i="1" s="1"/>
  <c r="O43" i="1"/>
  <c r="P43" i="1" s="1"/>
  <c r="O44" i="1" l="1"/>
  <c r="P10" i="1"/>
  <c r="P44" i="1" s="1"/>
</calcChain>
</file>

<file path=xl/sharedStrings.xml><?xml version="1.0" encoding="utf-8"?>
<sst xmlns="http://schemas.openxmlformats.org/spreadsheetml/2006/main" count="256" uniqueCount="118">
  <si>
    <t>Namn</t>
  </si>
  <si>
    <t>Antal</t>
  </si>
  <si>
    <t>Snitt omg</t>
  </si>
  <si>
    <t>Snitt serie</t>
  </si>
  <si>
    <t>Bo Riström</t>
  </si>
  <si>
    <t>Jan Rönnbäck</t>
  </si>
  <si>
    <t>Ulf Riström</t>
  </si>
  <si>
    <t>Tommy Andersson</t>
  </si>
  <si>
    <t>Jimmy Gustafsson</t>
  </si>
  <si>
    <t>Christer Westberg</t>
  </si>
  <si>
    <t>Roger Nyström</t>
  </si>
  <si>
    <t>Kent-Ove Andersson</t>
  </si>
  <si>
    <t>Bjarne Forsberg</t>
  </si>
  <si>
    <t xml:space="preserve"> </t>
  </si>
  <si>
    <t>Tommy Lindvall</t>
  </si>
  <si>
    <t>Bo Dahlen</t>
  </si>
  <si>
    <t>Peder Kjellberg</t>
  </si>
  <si>
    <t>Tore Sjöstedt</t>
  </si>
  <si>
    <t>Anders Svensson</t>
  </si>
  <si>
    <t>Rolf Norling</t>
  </si>
  <si>
    <t>Bo Johansson</t>
  </si>
  <si>
    <t>Staffan Johansson</t>
  </si>
  <si>
    <t>Bertil Uggla</t>
  </si>
  <si>
    <t>Tommy Strand</t>
  </si>
  <si>
    <t>Lars-Erik Andersson</t>
  </si>
  <si>
    <t>Nils Sundberg</t>
  </si>
  <si>
    <t>Jan Sundholm</t>
  </si>
  <si>
    <t>Håkan Roswall</t>
  </si>
  <si>
    <t>Viljo Pääjärvi</t>
  </si>
  <si>
    <t>Lars Karlsson</t>
  </si>
  <si>
    <t>Ove Nilsson</t>
  </si>
  <si>
    <t>Kent Alexandersson</t>
  </si>
  <si>
    <t>Rolf Jornevald</t>
  </si>
  <si>
    <t>Roger Andersson</t>
  </si>
  <si>
    <t>Monika Svalkvist</t>
  </si>
  <si>
    <t>Lisa Persson</t>
  </si>
  <si>
    <t>Ulla Sundberg</t>
  </si>
  <si>
    <t>Carina Bergman</t>
  </si>
  <si>
    <t>Margareta Hedman</t>
  </si>
  <si>
    <t>Inger Svensson</t>
  </si>
  <si>
    <t>Ewa Matti</t>
  </si>
  <si>
    <t>Viveka Forsberg</t>
  </si>
  <si>
    <t>Ruth Samuelsson</t>
  </si>
  <si>
    <t>Gertrud Erlandsson</t>
  </si>
  <si>
    <t>Birgitta Ruborg</t>
  </si>
  <si>
    <t>Marianne Selberg</t>
  </si>
  <si>
    <t>Lena Uusitalo</t>
  </si>
  <si>
    <t>Lars Selberg</t>
  </si>
  <si>
    <t>Stefan Nilsson</t>
  </si>
  <si>
    <t>Stig Larsson</t>
  </si>
  <si>
    <t>Viveca Forsberg</t>
  </si>
  <si>
    <t>Peter Johansson</t>
  </si>
  <si>
    <t>Boden - Kiruna H 241002</t>
  </si>
  <si>
    <t>Anders Rehnström</t>
  </si>
  <si>
    <t>Ove Sunden</t>
  </si>
  <si>
    <t>Eva Dahlberg-Lindvall</t>
  </si>
  <si>
    <t>Maj.Lis Enström</t>
  </si>
  <si>
    <t>Solvei Korpinemi</t>
  </si>
  <si>
    <t>Harriet Engström</t>
  </si>
  <si>
    <t>Datum</t>
  </si>
  <si>
    <t>Poäng</t>
  </si>
  <si>
    <t>Diff</t>
  </si>
  <si>
    <t xml:space="preserve"> Boden</t>
  </si>
  <si>
    <t xml:space="preserve"> Kiruna</t>
  </si>
  <si>
    <t>Bennet Lindblom</t>
  </si>
  <si>
    <t>Gunel Snäll L</t>
  </si>
  <si>
    <t>Erling Sundberg</t>
  </si>
  <si>
    <t>Björn Anderassen</t>
  </si>
  <si>
    <t>Gösta lindgren</t>
  </si>
  <si>
    <t>P-A Öhman</t>
  </si>
  <si>
    <t>Helen Wärja</t>
  </si>
  <si>
    <t>BPBS Boden</t>
  </si>
  <si>
    <t>Diff  -7</t>
  </si>
  <si>
    <t>PBK Malmberget</t>
  </si>
  <si>
    <t>Boden - Kiruna H 241016</t>
  </si>
  <si>
    <t>VETERANTOUREN 2024-25</t>
  </si>
  <si>
    <t>Kiruna H, 2 okt</t>
  </si>
  <si>
    <t>Malmb H, 16 okt</t>
  </si>
  <si>
    <t>Ä-byn B, 13 nov</t>
  </si>
  <si>
    <t>Kalix H, 27 nov</t>
  </si>
  <si>
    <t>Luleå B, 11 dec</t>
  </si>
  <si>
    <t>Luleå H, 22 jan</t>
  </si>
  <si>
    <t>Älvsbyn H, 5 feb</t>
  </si>
  <si>
    <t>Kalix B, 19 mar</t>
  </si>
  <si>
    <t>Kiruna B, 1 apr</t>
  </si>
  <si>
    <t>Malmb B, 2 apr</t>
  </si>
  <si>
    <t>Totalt, person</t>
  </si>
  <si>
    <t>Summa</t>
  </si>
  <si>
    <t>Snitt per person</t>
  </si>
  <si>
    <t>Ola Engfors</t>
  </si>
  <si>
    <t>Sven Matti</t>
  </si>
  <si>
    <t>Jan Torsson</t>
  </si>
  <si>
    <t>Anders Renström</t>
  </si>
  <si>
    <t>Hasse Bergman</t>
  </si>
  <si>
    <t>Ingvar Carlsson</t>
  </si>
  <si>
    <t>Gunvor Strand</t>
  </si>
  <si>
    <t>Ulla-Karin Rönnbäck</t>
  </si>
  <si>
    <t>Britt-Marie Ögren</t>
  </si>
  <si>
    <t>Kerstin Sjöhom</t>
  </si>
  <si>
    <t>Stina Lundbäck</t>
  </si>
  <si>
    <t>Älvsbyn - Boden B 24113</t>
  </si>
  <si>
    <t>Älvsbyn</t>
  </si>
  <si>
    <t>Vinst</t>
  </si>
  <si>
    <t>Boden - Kalix H 241127</t>
  </si>
  <si>
    <t>Helge Andersson</t>
  </si>
  <si>
    <t>Bo Dalén</t>
  </si>
  <si>
    <t>Hasse Ljungstedt</t>
  </si>
  <si>
    <t>Björn Andreassen</t>
  </si>
  <si>
    <t>Ulf Larsson</t>
  </si>
  <si>
    <t>Kalix</t>
  </si>
  <si>
    <t>Res</t>
  </si>
  <si>
    <t>Luleå - Boden B 241211</t>
  </si>
  <si>
    <t>Jimmy Gustavsson</t>
  </si>
  <si>
    <t>Gunnel Snäll L</t>
  </si>
  <si>
    <t>Jan Thorsson</t>
  </si>
  <si>
    <t>Luleå</t>
  </si>
  <si>
    <t>Solveig Korpeniemi</t>
  </si>
  <si>
    <t>Ove Sundén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</si>
</sst>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1" xfId="0" applyFont="1" applyBorder="1"/>
    <xf numFmtId="0" fontId="3" fillId="2" borderId="0" xfId="0" applyFont="1" applyFill="1"/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3" borderId="6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/>
    <xf numFmtId="0" fontId="0" fillId="0" borderId="7" xfId="0" applyBorder="1" applyAlignment="1">
      <alignment horizontal="center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1" fontId="4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4677AF71-12C9-4DD1-BCCB-C2C9642D5EAC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7AA013D5-674B-4770-A0FB-4495BA2FC9EA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D5268472-D358-4909-9CB5-E6D0EADCA01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A911C9B6-0B0F-429E-BD02-15C279BF4D3A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CB5D926E-9A25-4E1F-B553-7CF74D164332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54F5EC0E-5E0E-477B-98DE-3B800EDCCFD4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98E37FA8-0AAF-4099-997A-31D39EECA6F9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8D2786C3-0D93-4440-91DD-6C6EC896FB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2FF48692-EB54-4880-9858-B430C483AD2F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9945DEEE-6E14-4FEE-AC82-F417E087DBBD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964E3E8D-A691-4D0F-AEF4-7CC0637B7261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3C60062-31BD-4364-A267-FA5EA5E924BF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1B111044-9876-42E2-92C6-215D3A4DFB7F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B295FE88-D358-4F1F-8AD3-5ACCF1DC5D83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72C0620F-F187-45FF-BF67-F721D86BAD3C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1D5C17C3-1C4E-482C-A65F-FE82D15FEE6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30480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B48B9BD5-8A7F-4A4C-994F-50A6506EDADF}"/>
            </a:ext>
          </a:extLst>
        </xdr:cNvPr>
        <xdr:cNvSpPr>
          <a:spLocks noChangeAspect="1" noChangeArrowheads="1"/>
        </xdr:cNvSpPr>
      </xdr:nvSpPr>
      <xdr:spPr bwMode="auto">
        <a:xfrm>
          <a:off x="7338060" y="172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D8903376-18A8-4987-B92A-4E3E49E4D65A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18D3E4DE-D62A-487A-A1FA-F2102685492D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641A77EB-FBC6-4056-BED4-4B38767F0C42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7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19E0C471-1057-4B87-9EF7-C4A36DA6217C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7A3C0D89-EA9D-4545-A79F-4C53128F8A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7B98750C-7CF0-4DC5-8177-7AC14E2BEB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A431C084-AB9E-4D9E-9541-352A684C2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26BF8D7B-F320-459D-8339-E07D639F16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2822972-00C6-4160-893C-225ECB774E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FB1165CD-9129-4505-8288-06F21EB65C9A}"/>
            </a:ext>
          </a:extLst>
        </xdr:cNvPr>
        <xdr:cNvSpPr>
          <a:spLocks noChangeAspect="1" noChangeArrowheads="1"/>
        </xdr:cNvSpPr>
      </xdr:nvSpPr>
      <xdr:spPr bwMode="auto">
        <a:xfrm>
          <a:off x="29718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3E48D079-5765-4B27-A627-0E4E52D9195F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E925FD99-DEBB-444F-8BD9-0B75478414D7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1C845107-87B5-43AC-8B78-032248F86BE4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211EDE3E-578E-4A9D-9C67-3D087327815B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C32F3D91-8C8B-4562-AD34-70A3614553E0}"/>
            </a:ext>
          </a:extLst>
        </xdr:cNvPr>
        <xdr:cNvSpPr>
          <a:spLocks noChangeAspect="1" noChangeArrowheads="1"/>
        </xdr:cNvSpPr>
      </xdr:nvSpPr>
      <xdr:spPr bwMode="auto">
        <a:xfrm>
          <a:off x="33528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275D3DBF-40A3-470F-B953-B34F1D0903E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7CD1B0D2-ACFA-479A-A6AE-051F1D889355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F59DF4C5-F109-4A8F-8DC3-32AF55FE5C8E}"/>
            </a:ext>
          </a:extLst>
        </xdr:cNvPr>
        <xdr:cNvSpPr>
          <a:spLocks noChangeAspect="1" noChangeArrowheads="1"/>
        </xdr:cNvSpPr>
      </xdr:nvSpPr>
      <xdr:spPr bwMode="auto">
        <a:xfrm>
          <a:off x="297180" y="41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D66939E5-6962-4332-A970-3A2FC03A494A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pane ySplit="2" topLeftCell="A18" activePane="bottomLeft" state="frozen"/>
      <selection pane="bottomLeft" activeCell="B3" sqref="B3:P43"/>
    </sheetView>
  </sheetViews>
  <sheetFormatPr defaultColWidth="6.7109375" defaultRowHeight="15" x14ac:dyDescent="0.25"/>
  <cols>
    <col min="1" max="1" width="4.85546875" customWidth="1"/>
    <col min="2" max="2" width="20.5703125" customWidth="1"/>
    <col min="3" max="6" width="5.5703125" customWidth="1"/>
    <col min="7" max="7" width="5.5703125" style="2" customWidth="1"/>
    <col min="8" max="12" width="5.5703125" customWidth="1"/>
    <col min="13" max="13" width="5.7109375" customWidth="1"/>
    <col min="14" max="14" width="3.7109375" customWidth="1"/>
    <col min="15" max="15" width="6" customWidth="1"/>
    <col min="16" max="16" width="4.7109375" customWidth="1"/>
  </cols>
  <sheetData>
    <row r="1" spans="1:16" ht="18.75" x14ac:dyDescent="0.3">
      <c r="B1" s="1" t="s">
        <v>75</v>
      </c>
      <c r="M1" s="2"/>
      <c r="N1" s="2"/>
      <c r="O1" s="2"/>
      <c r="P1" s="2"/>
    </row>
    <row r="2" spans="1:16" ht="72.75" customHeight="1" x14ac:dyDescent="0.25">
      <c r="B2" t="s">
        <v>0</v>
      </c>
      <c r="C2" s="42" t="s">
        <v>76</v>
      </c>
      <c r="D2" s="42" t="s">
        <v>77</v>
      </c>
      <c r="E2" s="42" t="s">
        <v>78</v>
      </c>
      <c r="F2" s="42" t="s">
        <v>79</v>
      </c>
      <c r="G2" s="42" t="s">
        <v>80</v>
      </c>
      <c r="H2" s="42" t="s">
        <v>81</v>
      </c>
      <c r="I2" s="42" t="s">
        <v>82</v>
      </c>
      <c r="J2" s="42" t="s">
        <v>83</v>
      </c>
      <c r="K2" s="42" t="s">
        <v>84</v>
      </c>
      <c r="L2" s="42" t="s">
        <v>85</v>
      </c>
      <c r="M2" s="43" t="s">
        <v>86</v>
      </c>
      <c r="N2" s="43" t="s">
        <v>1</v>
      </c>
      <c r="O2" s="43" t="s">
        <v>88</v>
      </c>
      <c r="P2" s="43" t="s">
        <v>3</v>
      </c>
    </row>
    <row r="3" spans="1:16" ht="15.75" x14ac:dyDescent="0.25">
      <c r="A3">
        <v>1</v>
      </c>
      <c r="B3" s="3" t="s">
        <v>5</v>
      </c>
      <c r="C3" s="4"/>
      <c r="D3" s="4">
        <v>793</v>
      </c>
      <c r="E3" s="4"/>
      <c r="F3" s="4">
        <v>810</v>
      </c>
      <c r="G3" s="46">
        <v>859</v>
      </c>
      <c r="H3" s="4"/>
      <c r="I3" s="4"/>
      <c r="J3" s="4"/>
      <c r="K3" s="4"/>
      <c r="L3" s="4"/>
      <c r="M3" s="4">
        <f t="shared" ref="M3:M43" si="0">SUM(C3:L3)</f>
        <v>2462</v>
      </c>
      <c r="N3" s="31">
        <f t="shared" ref="N3:N43" si="1">COUNTA(C3:L3)</f>
        <v>3</v>
      </c>
      <c r="O3" s="5">
        <f t="shared" ref="O3:O43" si="2">M3/N3</f>
        <v>820.66666666666663</v>
      </c>
      <c r="P3" s="5">
        <f t="shared" ref="P3:P43" si="3">O3/4</f>
        <v>205.16666666666666</v>
      </c>
    </row>
    <row r="4" spans="1:16" ht="15.75" x14ac:dyDescent="0.25">
      <c r="A4">
        <v>2</v>
      </c>
      <c r="B4" s="3" t="s">
        <v>4</v>
      </c>
      <c r="C4" s="4">
        <v>812</v>
      </c>
      <c r="D4" s="4"/>
      <c r="E4" s="4"/>
      <c r="F4" s="4"/>
      <c r="G4" s="46">
        <v>791</v>
      </c>
      <c r="H4" s="4"/>
      <c r="I4" s="4"/>
      <c r="J4" s="4"/>
      <c r="K4" s="4"/>
      <c r="L4" s="4"/>
      <c r="M4" s="4">
        <f t="shared" si="0"/>
        <v>1603</v>
      </c>
      <c r="N4" s="31">
        <f t="shared" si="1"/>
        <v>2</v>
      </c>
      <c r="O4" s="5">
        <f t="shared" si="2"/>
        <v>801.5</v>
      </c>
      <c r="P4" s="5">
        <f t="shared" si="3"/>
        <v>200.375</v>
      </c>
    </row>
    <row r="5" spans="1:16" ht="15.75" x14ac:dyDescent="0.25">
      <c r="A5">
        <v>3</v>
      </c>
      <c r="B5" s="3" t="s">
        <v>11</v>
      </c>
      <c r="C5" s="4">
        <v>756</v>
      </c>
      <c r="D5" s="4"/>
      <c r="E5" s="4">
        <v>804</v>
      </c>
      <c r="F5" s="4"/>
      <c r="G5" s="46"/>
      <c r="H5" s="4"/>
      <c r="I5" s="4"/>
      <c r="J5" s="4"/>
      <c r="K5" s="4"/>
      <c r="L5" s="4"/>
      <c r="M5" s="4">
        <f t="shared" si="0"/>
        <v>1560</v>
      </c>
      <c r="N5" s="31">
        <f t="shared" si="1"/>
        <v>2</v>
      </c>
      <c r="O5" s="5">
        <f t="shared" si="2"/>
        <v>780</v>
      </c>
      <c r="P5" s="5">
        <f t="shared" si="3"/>
        <v>195</v>
      </c>
    </row>
    <row r="6" spans="1:16" ht="15.75" x14ac:dyDescent="0.25">
      <c r="A6">
        <v>4</v>
      </c>
      <c r="B6" s="6" t="s">
        <v>8</v>
      </c>
      <c r="C6" s="4">
        <v>872</v>
      </c>
      <c r="D6" s="4"/>
      <c r="E6" s="4"/>
      <c r="F6" s="4"/>
      <c r="G6" s="46">
        <v>672</v>
      </c>
      <c r="H6" s="4"/>
      <c r="I6" s="4"/>
      <c r="J6" s="4"/>
      <c r="K6" s="4"/>
      <c r="L6" s="4"/>
      <c r="M6" s="4">
        <f t="shared" si="0"/>
        <v>1544</v>
      </c>
      <c r="N6" s="31">
        <f t="shared" si="1"/>
        <v>2</v>
      </c>
      <c r="O6" s="5">
        <f t="shared" si="2"/>
        <v>772</v>
      </c>
      <c r="P6" s="5">
        <f t="shared" si="3"/>
        <v>193</v>
      </c>
    </row>
    <row r="7" spans="1:16" ht="15.75" x14ac:dyDescent="0.25">
      <c r="A7">
        <v>5</v>
      </c>
      <c r="B7" s="3" t="s">
        <v>49</v>
      </c>
      <c r="C7" s="4"/>
      <c r="D7" s="4">
        <v>772</v>
      </c>
      <c r="E7" s="4"/>
      <c r="F7" s="4"/>
      <c r="G7" s="46"/>
      <c r="H7" s="4"/>
      <c r="I7" s="4"/>
      <c r="J7" s="4"/>
      <c r="K7" s="4"/>
      <c r="L7" s="4"/>
      <c r="M7" s="4">
        <f t="shared" si="0"/>
        <v>772</v>
      </c>
      <c r="N7" s="31">
        <f t="shared" si="1"/>
        <v>1</v>
      </c>
      <c r="O7" s="5">
        <f t="shared" si="2"/>
        <v>772</v>
      </c>
      <c r="P7" s="5">
        <f t="shared" si="3"/>
        <v>193</v>
      </c>
    </row>
    <row r="8" spans="1:16" ht="15.75" x14ac:dyDescent="0.25">
      <c r="A8">
        <v>6</v>
      </c>
      <c r="B8" s="3" t="s">
        <v>16</v>
      </c>
      <c r="C8" s="4"/>
      <c r="D8" s="4">
        <v>821</v>
      </c>
      <c r="E8" s="4"/>
      <c r="F8" s="4"/>
      <c r="G8" s="46">
        <v>718</v>
      </c>
      <c r="H8" s="4"/>
      <c r="I8" s="4"/>
      <c r="J8" s="4"/>
      <c r="K8" s="4"/>
      <c r="L8" s="4"/>
      <c r="M8" s="4">
        <f t="shared" si="0"/>
        <v>1539</v>
      </c>
      <c r="N8" s="31">
        <f t="shared" si="1"/>
        <v>2</v>
      </c>
      <c r="O8" s="5">
        <f t="shared" si="2"/>
        <v>769.5</v>
      </c>
      <c r="P8" s="5">
        <f t="shared" si="3"/>
        <v>192.375</v>
      </c>
    </row>
    <row r="9" spans="1:16" ht="15.75" x14ac:dyDescent="0.25">
      <c r="A9">
        <v>7</v>
      </c>
      <c r="B9" s="6" t="s">
        <v>94</v>
      </c>
      <c r="C9" s="4"/>
      <c r="D9" s="4"/>
      <c r="E9" s="4">
        <v>753</v>
      </c>
      <c r="F9" s="4">
        <v>767</v>
      </c>
      <c r="G9" s="46"/>
      <c r="H9" s="4"/>
      <c r="I9" s="4"/>
      <c r="J9" s="4"/>
      <c r="K9" s="4"/>
      <c r="L9" s="4"/>
      <c r="M9" s="4">
        <f t="shared" si="0"/>
        <v>1520</v>
      </c>
      <c r="N9" s="31">
        <f t="shared" si="1"/>
        <v>2</v>
      </c>
      <c r="O9" s="5">
        <f t="shared" si="2"/>
        <v>760</v>
      </c>
      <c r="P9" s="5">
        <f t="shared" si="3"/>
        <v>190</v>
      </c>
    </row>
    <row r="10" spans="1:16" ht="15.75" x14ac:dyDescent="0.25">
      <c r="A10">
        <v>8</v>
      </c>
      <c r="B10" s="3" t="s">
        <v>14</v>
      </c>
      <c r="C10" s="4"/>
      <c r="D10" s="4">
        <v>738</v>
      </c>
      <c r="E10" s="4"/>
      <c r="F10" s="4">
        <v>781</v>
      </c>
      <c r="G10" s="46"/>
      <c r="H10" s="4"/>
      <c r="I10" s="4"/>
      <c r="J10" s="4"/>
      <c r="K10" s="4"/>
      <c r="L10" s="4"/>
      <c r="M10" s="4">
        <f t="shared" si="0"/>
        <v>1519</v>
      </c>
      <c r="N10" s="31">
        <f t="shared" si="1"/>
        <v>2</v>
      </c>
      <c r="O10" s="5">
        <f t="shared" si="2"/>
        <v>759.5</v>
      </c>
      <c r="P10" s="5">
        <f t="shared" si="3"/>
        <v>189.875</v>
      </c>
    </row>
    <row r="11" spans="1:16" ht="15.75" x14ac:dyDescent="0.25">
      <c r="A11">
        <v>9</v>
      </c>
      <c r="B11" s="3" t="s">
        <v>48</v>
      </c>
      <c r="C11" s="4">
        <v>795</v>
      </c>
      <c r="D11" s="4"/>
      <c r="E11" s="4"/>
      <c r="F11" s="4">
        <v>802</v>
      </c>
      <c r="G11" s="46">
        <v>639</v>
      </c>
      <c r="H11" s="4"/>
      <c r="I11" s="4"/>
      <c r="J11" s="4"/>
      <c r="K11" s="4"/>
      <c r="L11" s="4"/>
      <c r="M11" s="4">
        <f t="shared" si="0"/>
        <v>2236</v>
      </c>
      <c r="N11" s="31">
        <f t="shared" si="1"/>
        <v>3</v>
      </c>
      <c r="O11" s="5">
        <f t="shared" si="2"/>
        <v>745.33333333333337</v>
      </c>
      <c r="P11" s="5">
        <f t="shared" si="3"/>
        <v>186.33333333333334</v>
      </c>
    </row>
    <row r="12" spans="1:16" ht="15.75" x14ac:dyDescent="0.25">
      <c r="A12">
        <v>10</v>
      </c>
      <c r="B12" s="6" t="s">
        <v>89</v>
      </c>
      <c r="C12" s="4"/>
      <c r="D12" s="4"/>
      <c r="E12" s="4">
        <v>735</v>
      </c>
      <c r="F12" s="4"/>
      <c r="G12" s="46">
        <v>753</v>
      </c>
      <c r="H12" s="4"/>
      <c r="I12" s="4"/>
      <c r="J12" s="4"/>
      <c r="K12" s="4"/>
      <c r="L12" s="4"/>
      <c r="M12" s="4">
        <f t="shared" si="0"/>
        <v>1488</v>
      </c>
      <c r="N12" s="31">
        <f t="shared" si="1"/>
        <v>2</v>
      </c>
      <c r="O12" s="5">
        <f t="shared" si="2"/>
        <v>744</v>
      </c>
      <c r="P12" s="5">
        <f t="shared" si="3"/>
        <v>186</v>
      </c>
    </row>
    <row r="13" spans="1:16" ht="15.75" x14ac:dyDescent="0.25">
      <c r="A13">
        <v>11</v>
      </c>
      <c r="B13" s="6" t="s">
        <v>12</v>
      </c>
      <c r="C13" s="4">
        <v>732</v>
      </c>
      <c r="D13" s="4"/>
      <c r="E13" s="4"/>
      <c r="F13" s="4"/>
      <c r="G13" s="46"/>
      <c r="H13" s="4"/>
      <c r="I13" s="4"/>
      <c r="J13" s="4"/>
      <c r="K13" s="4"/>
      <c r="L13" s="4"/>
      <c r="M13" s="4">
        <f t="shared" si="0"/>
        <v>732</v>
      </c>
      <c r="N13" s="31">
        <f t="shared" si="1"/>
        <v>1</v>
      </c>
      <c r="O13" s="5">
        <f t="shared" si="2"/>
        <v>732</v>
      </c>
      <c r="P13" s="5">
        <f t="shared" si="3"/>
        <v>183</v>
      </c>
    </row>
    <row r="14" spans="1:16" ht="15.75" x14ac:dyDescent="0.25">
      <c r="A14">
        <v>12</v>
      </c>
      <c r="B14" s="3" t="s">
        <v>22</v>
      </c>
      <c r="C14" s="4"/>
      <c r="D14" s="4">
        <v>753</v>
      </c>
      <c r="E14" s="4"/>
      <c r="F14" s="4">
        <v>681</v>
      </c>
      <c r="G14" s="46"/>
      <c r="H14" s="4"/>
      <c r="I14" s="4"/>
      <c r="J14" s="4"/>
      <c r="K14" s="4"/>
      <c r="L14" s="4"/>
      <c r="M14" s="4">
        <f t="shared" si="0"/>
        <v>1434</v>
      </c>
      <c r="N14" s="31">
        <f t="shared" si="1"/>
        <v>2</v>
      </c>
      <c r="O14" s="5">
        <f t="shared" si="2"/>
        <v>717</v>
      </c>
      <c r="P14" s="5">
        <f t="shared" si="3"/>
        <v>179.25</v>
      </c>
    </row>
    <row r="15" spans="1:16" ht="15.75" x14ac:dyDescent="0.25">
      <c r="A15">
        <v>13</v>
      </c>
      <c r="B15" s="3" t="s">
        <v>7</v>
      </c>
      <c r="C15" s="4"/>
      <c r="D15" s="4">
        <v>665</v>
      </c>
      <c r="E15" s="4"/>
      <c r="F15" s="4">
        <v>717</v>
      </c>
      <c r="G15" s="46">
        <v>765</v>
      </c>
      <c r="H15" s="4"/>
      <c r="I15" s="4"/>
      <c r="J15" s="4"/>
      <c r="K15" s="4"/>
      <c r="L15" s="4"/>
      <c r="M15" s="4">
        <f t="shared" si="0"/>
        <v>2147</v>
      </c>
      <c r="N15" s="31">
        <f t="shared" si="1"/>
        <v>3</v>
      </c>
      <c r="O15" s="5">
        <f t="shared" si="2"/>
        <v>715.66666666666663</v>
      </c>
      <c r="P15" s="5">
        <f t="shared" si="3"/>
        <v>178.91666666666666</v>
      </c>
    </row>
    <row r="16" spans="1:16" ht="15.75" x14ac:dyDescent="0.25">
      <c r="A16">
        <v>14</v>
      </c>
      <c r="B16" s="6" t="s">
        <v>9</v>
      </c>
      <c r="C16" s="4">
        <v>744</v>
      </c>
      <c r="D16" s="4"/>
      <c r="E16" s="4">
        <v>676</v>
      </c>
      <c r="F16" s="4"/>
      <c r="G16" s="46"/>
      <c r="H16" s="4"/>
      <c r="I16" s="4"/>
      <c r="J16" s="4"/>
      <c r="K16" s="4"/>
      <c r="L16" s="4"/>
      <c r="M16" s="4">
        <f t="shared" si="0"/>
        <v>1420</v>
      </c>
      <c r="N16" s="31">
        <f t="shared" si="1"/>
        <v>2</v>
      </c>
      <c r="O16" s="11">
        <f t="shared" si="2"/>
        <v>710</v>
      </c>
      <c r="P16" s="5">
        <f t="shared" si="3"/>
        <v>177.5</v>
      </c>
    </row>
    <row r="17" spans="1:16" ht="15.75" x14ac:dyDescent="0.25">
      <c r="A17">
        <v>15</v>
      </c>
      <c r="B17" s="3" t="s">
        <v>64</v>
      </c>
      <c r="C17" s="4"/>
      <c r="D17" s="4">
        <v>760</v>
      </c>
      <c r="E17" s="4"/>
      <c r="F17" s="4">
        <v>658</v>
      </c>
      <c r="G17" s="46"/>
      <c r="H17" s="4"/>
      <c r="I17" s="4"/>
      <c r="J17" s="4"/>
      <c r="K17" s="4"/>
      <c r="L17" s="4"/>
      <c r="M17" s="4">
        <f t="shared" si="0"/>
        <v>1418</v>
      </c>
      <c r="N17" s="31">
        <f t="shared" si="1"/>
        <v>2</v>
      </c>
      <c r="O17" s="11">
        <f t="shared" si="2"/>
        <v>709</v>
      </c>
      <c r="P17" s="5">
        <f t="shared" si="3"/>
        <v>177.25</v>
      </c>
    </row>
    <row r="18" spans="1:16" ht="15.75" x14ac:dyDescent="0.25">
      <c r="A18">
        <v>16</v>
      </c>
      <c r="B18" s="30" t="s">
        <v>54</v>
      </c>
      <c r="C18" s="4">
        <v>669</v>
      </c>
      <c r="D18" s="4"/>
      <c r="E18" s="4">
        <v>688</v>
      </c>
      <c r="F18" s="4"/>
      <c r="G18" s="46">
        <v>761</v>
      </c>
      <c r="H18" s="4"/>
      <c r="I18" s="4"/>
      <c r="J18" s="4"/>
      <c r="K18" s="4"/>
      <c r="L18" s="4"/>
      <c r="M18" s="4">
        <f t="shared" si="0"/>
        <v>2118</v>
      </c>
      <c r="N18" s="31">
        <f t="shared" si="1"/>
        <v>3</v>
      </c>
      <c r="O18" s="5">
        <f t="shared" si="2"/>
        <v>706</v>
      </c>
      <c r="P18" s="5">
        <f t="shared" si="3"/>
        <v>176.5</v>
      </c>
    </row>
    <row r="19" spans="1:16" ht="15.75" x14ac:dyDescent="0.25">
      <c r="A19">
        <v>17</v>
      </c>
      <c r="B19" s="6" t="s">
        <v>19</v>
      </c>
      <c r="C19" s="4">
        <v>680</v>
      </c>
      <c r="D19" s="4"/>
      <c r="E19" s="4">
        <v>758</v>
      </c>
      <c r="F19" s="4"/>
      <c r="G19" s="46">
        <v>675</v>
      </c>
      <c r="H19" s="4"/>
      <c r="I19" s="4"/>
      <c r="J19" s="4"/>
      <c r="K19" s="4"/>
      <c r="L19" s="4"/>
      <c r="M19" s="4">
        <f t="shared" si="0"/>
        <v>2113</v>
      </c>
      <c r="N19" s="31">
        <f t="shared" si="1"/>
        <v>3</v>
      </c>
      <c r="O19" s="5">
        <f t="shared" si="2"/>
        <v>704.33333333333337</v>
      </c>
      <c r="P19" s="5">
        <f t="shared" si="3"/>
        <v>176.08333333333334</v>
      </c>
    </row>
    <row r="20" spans="1:16" ht="15.75" x14ac:dyDescent="0.25">
      <c r="A20">
        <v>18</v>
      </c>
      <c r="B20" s="3" t="s">
        <v>67</v>
      </c>
      <c r="C20" s="4"/>
      <c r="D20" s="4">
        <v>779</v>
      </c>
      <c r="E20" s="4"/>
      <c r="F20" s="4">
        <v>715</v>
      </c>
      <c r="G20" s="46">
        <v>614</v>
      </c>
      <c r="H20" s="4"/>
      <c r="I20" s="4"/>
      <c r="J20" s="4"/>
      <c r="K20" s="4"/>
      <c r="L20" s="4"/>
      <c r="M20" s="4">
        <f t="shared" si="0"/>
        <v>2108</v>
      </c>
      <c r="N20" s="31">
        <f t="shared" si="1"/>
        <v>3</v>
      </c>
      <c r="O20" s="5">
        <f t="shared" si="2"/>
        <v>702.66666666666663</v>
      </c>
      <c r="P20" s="5">
        <f t="shared" si="3"/>
        <v>175.66666666666666</v>
      </c>
    </row>
    <row r="21" spans="1:16" ht="15.75" x14ac:dyDescent="0.25">
      <c r="A21">
        <v>19</v>
      </c>
      <c r="B21" s="3" t="s">
        <v>10</v>
      </c>
      <c r="C21" s="4"/>
      <c r="D21" s="4">
        <v>697</v>
      </c>
      <c r="E21" s="4">
        <v>743</v>
      </c>
      <c r="F21" s="4"/>
      <c r="G21" s="46">
        <v>653</v>
      </c>
      <c r="H21" s="4"/>
      <c r="I21" s="4"/>
      <c r="J21" s="4"/>
      <c r="K21" s="4"/>
      <c r="L21" s="4"/>
      <c r="M21" s="4">
        <f t="shared" si="0"/>
        <v>2093</v>
      </c>
      <c r="N21" s="31">
        <f t="shared" si="1"/>
        <v>3</v>
      </c>
      <c r="O21" s="5">
        <f t="shared" si="2"/>
        <v>697.66666666666663</v>
      </c>
      <c r="P21" s="5">
        <f t="shared" si="3"/>
        <v>174.41666666666666</v>
      </c>
    </row>
    <row r="22" spans="1:16" ht="15.75" x14ac:dyDescent="0.25">
      <c r="A22">
        <v>20</v>
      </c>
      <c r="B22" s="6" t="s">
        <v>15</v>
      </c>
      <c r="C22" s="4">
        <v>693</v>
      </c>
      <c r="D22" s="4"/>
      <c r="E22" s="4"/>
      <c r="F22" s="4">
        <v>689</v>
      </c>
      <c r="G22" s="46"/>
      <c r="H22" s="4"/>
      <c r="I22" s="4"/>
      <c r="J22" s="4"/>
      <c r="K22" s="4"/>
      <c r="L22" s="4"/>
      <c r="M22" s="4">
        <f t="shared" si="0"/>
        <v>1382</v>
      </c>
      <c r="N22" s="31">
        <f t="shared" si="1"/>
        <v>2</v>
      </c>
      <c r="O22" s="5">
        <f t="shared" si="2"/>
        <v>691</v>
      </c>
      <c r="P22" s="5">
        <f t="shared" si="3"/>
        <v>172.75</v>
      </c>
    </row>
    <row r="23" spans="1:16" ht="15.75" x14ac:dyDescent="0.25">
      <c r="A23">
        <v>21</v>
      </c>
      <c r="B23" s="3" t="s">
        <v>106</v>
      </c>
      <c r="C23" s="4"/>
      <c r="D23" s="4"/>
      <c r="E23" s="4"/>
      <c r="F23" s="4">
        <v>686</v>
      </c>
      <c r="G23" s="46"/>
      <c r="H23" s="4"/>
      <c r="I23" s="4"/>
      <c r="J23" s="4"/>
      <c r="K23" s="4"/>
      <c r="L23" s="4"/>
      <c r="M23" s="4">
        <f t="shared" si="0"/>
        <v>686</v>
      </c>
      <c r="N23" s="31">
        <f t="shared" si="1"/>
        <v>1</v>
      </c>
      <c r="O23" s="5">
        <f t="shared" si="2"/>
        <v>686</v>
      </c>
      <c r="P23" s="5">
        <f t="shared" si="3"/>
        <v>171.5</v>
      </c>
    </row>
    <row r="24" spans="1:16" ht="15.75" x14ac:dyDescent="0.25">
      <c r="A24">
        <v>22</v>
      </c>
      <c r="B24" s="6" t="s">
        <v>93</v>
      </c>
      <c r="C24" s="4"/>
      <c r="D24" s="4"/>
      <c r="E24" s="4">
        <v>673</v>
      </c>
      <c r="F24" s="4"/>
      <c r="G24" s="46">
        <v>682</v>
      </c>
      <c r="H24" s="4"/>
      <c r="I24" s="4"/>
      <c r="J24" s="4"/>
      <c r="K24" s="4"/>
      <c r="L24" s="4"/>
      <c r="M24" s="4">
        <f t="shared" si="0"/>
        <v>1355</v>
      </c>
      <c r="N24" s="31">
        <f t="shared" si="1"/>
        <v>2</v>
      </c>
      <c r="O24" s="5">
        <f t="shared" si="2"/>
        <v>677.5</v>
      </c>
      <c r="P24" s="5">
        <f t="shared" si="3"/>
        <v>169.375</v>
      </c>
    </row>
    <row r="25" spans="1:16" ht="15.75" x14ac:dyDescent="0.25">
      <c r="A25">
        <v>23</v>
      </c>
      <c r="B25" s="3" t="s">
        <v>51</v>
      </c>
      <c r="C25" s="4">
        <v>617</v>
      </c>
      <c r="D25" s="4"/>
      <c r="E25" s="4"/>
      <c r="F25" s="4">
        <v>788</v>
      </c>
      <c r="G25" s="46">
        <v>617</v>
      </c>
      <c r="H25" s="4"/>
      <c r="I25" s="4"/>
      <c r="J25" s="4"/>
      <c r="K25" s="4"/>
      <c r="L25" s="4"/>
      <c r="M25" s="4">
        <f t="shared" si="0"/>
        <v>2022</v>
      </c>
      <c r="N25" s="31">
        <f t="shared" si="1"/>
        <v>3</v>
      </c>
      <c r="O25" s="5">
        <f t="shared" si="2"/>
        <v>674</v>
      </c>
      <c r="P25" s="5">
        <f t="shared" si="3"/>
        <v>168.5</v>
      </c>
    </row>
    <row r="26" spans="1:16" ht="15.75" x14ac:dyDescent="0.25">
      <c r="A26">
        <v>24</v>
      </c>
      <c r="B26" s="3" t="s">
        <v>47</v>
      </c>
      <c r="C26" s="4"/>
      <c r="D26" s="4">
        <v>674</v>
      </c>
      <c r="E26" s="4"/>
      <c r="F26" s="4"/>
      <c r="G26" s="46"/>
      <c r="H26" s="4"/>
      <c r="I26" s="4"/>
      <c r="J26" s="4"/>
      <c r="K26" s="4"/>
      <c r="L26" s="4"/>
      <c r="M26" s="4">
        <f t="shared" si="0"/>
        <v>674</v>
      </c>
      <c r="N26" s="31">
        <f t="shared" si="1"/>
        <v>1</v>
      </c>
      <c r="O26" s="5">
        <f t="shared" si="2"/>
        <v>674</v>
      </c>
      <c r="P26" s="5">
        <f t="shared" si="3"/>
        <v>168.5</v>
      </c>
    </row>
    <row r="27" spans="1:16" ht="15.75" x14ac:dyDescent="0.25">
      <c r="A27">
        <v>25</v>
      </c>
      <c r="B27" s="3" t="s">
        <v>104</v>
      </c>
      <c r="C27" s="4"/>
      <c r="D27" s="4"/>
      <c r="E27" s="4"/>
      <c r="F27" s="4">
        <v>704</v>
      </c>
      <c r="G27" s="46">
        <v>640</v>
      </c>
      <c r="H27" s="4"/>
      <c r="I27" s="4"/>
      <c r="J27" s="4"/>
      <c r="K27" s="4"/>
      <c r="L27" s="4"/>
      <c r="M27" s="4">
        <f t="shared" si="0"/>
        <v>1344</v>
      </c>
      <c r="N27" s="31">
        <f t="shared" si="1"/>
        <v>2</v>
      </c>
      <c r="O27" s="5">
        <f t="shared" si="2"/>
        <v>672</v>
      </c>
      <c r="P27" s="5">
        <f t="shared" si="3"/>
        <v>168</v>
      </c>
    </row>
    <row r="28" spans="1:16" ht="15.75" x14ac:dyDescent="0.25">
      <c r="A28">
        <v>26</v>
      </c>
      <c r="B28" s="3" t="s">
        <v>69</v>
      </c>
      <c r="C28" s="4"/>
      <c r="D28" s="4">
        <v>650</v>
      </c>
      <c r="E28" s="4">
        <v>687</v>
      </c>
      <c r="F28" s="4"/>
      <c r="G28" s="46"/>
      <c r="H28" s="4"/>
      <c r="I28" s="4"/>
      <c r="J28" s="4"/>
      <c r="K28" s="4"/>
      <c r="L28" s="4"/>
      <c r="M28" s="4">
        <f t="shared" si="0"/>
        <v>1337</v>
      </c>
      <c r="N28" s="31">
        <f t="shared" si="1"/>
        <v>2</v>
      </c>
      <c r="O28" s="5">
        <f t="shared" si="2"/>
        <v>668.5</v>
      </c>
      <c r="P28" s="5">
        <f t="shared" si="3"/>
        <v>167.125</v>
      </c>
    </row>
    <row r="29" spans="1:16" ht="15.75" x14ac:dyDescent="0.25">
      <c r="A29">
        <v>27</v>
      </c>
      <c r="B29" s="3" t="s">
        <v>68</v>
      </c>
      <c r="C29" s="4"/>
      <c r="D29" s="4">
        <v>667</v>
      </c>
      <c r="E29" s="4"/>
      <c r="F29" s="4"/>
      <c r="G29" s="46"/>
      <c r="H29" s="4"/>
      <c r="I29" s="4"/>
      <c r="J29" s="4"/>
      <c r="K29" s="4"/>
      <c r="L29" s="4"/>
      <c r="M29" s="4">
        <f t="shared" si="0"/>
        <v>667</v>
      </c>
      <c r="N29" s="31">
        <f t="shared" si="1"/>
        <v>1</v>
      </c>
      <c r="O29" s="5">
        <f t="shared" si="2"/>
        <v>667</v>
      </c>
      <c r="P29" s="5">
        <f t="shared" si="3"/>
        <v>166.75</v>
      </c>
    </row>
    <row r="30" spans="1:16" ht="15.75" x14ac:dyDescent="0.25">
      <c r="A30">
        <v>28</v>
      </c>
      <c r="B30" s="6" t="s">
        <v>91</v>
      </c>
      <c r="C30" s="4"/>
      <c r="D30" s="4"/>
      <c r="E30" s="4">
        <v>637</v>
      </c>
      <c r="F30" s="4"/>
      <c r="G30" s="46">
        <v>685</v>
      </c>
      <c r="H30" s="4"/>
      <c r="I30" s="4"/>
      <c r="J30" s="4"/>
      <c r="K30" s="4"/>
      <c r="L30" s="4"/>
      <c r="M30" s="4">
        <f t="shared" si="0"/>
        <v>1322</v>
      </c>
      <c r="N30" s="31">
        <f t="shared" si="1"/>
        <v>2</v>
      </c>
      <c r="O30" s="5">
        <f t="shared" si="2"/>
        <v>661</v>
      </c>
      <c r="P30" s="5">
        <f t="shared" si="3"/>
        <v>165.25</v>
      </c>
    </row>
    <row r="31" spans="1:16" ht="15.75" x14ac:dyDescent="0.25">
      <c r="A31">
        <v>29</v>
      </c>
      <c r="B31" s="6" t="s">
        <v>18</v>
      </c>
      <c r="C31" s="4">
        <v>710</v>
      </c>
      <c r="D31" s="4"/>
      <c r="E31" s="4">
        <v>606</v>
      </c>
      <c r="F31" s="4"/>
      <c r="G31" s="46"/>
      <c r="H31" s="4"/>
      <c r="I31" s="4"/>
      <c r="J31" s="4"/>
      <c r="K31" s="4"/>
      <c r="L31" s="4"/>
      <c r="M31" s="4">
        <f t="shared" si="0"/>
        <v>1316</v>
      </c>
      <c r="N31" s="31">
        <f t="shared" si="1"/>
        <v>2</v>
      </c>
      <c r="O31" s="5">
        <f t="shared" si="2"/>
        <v>658</v>
      </c>
      <c r="P31" s="5">
        <f t="shared" si="3"/>
        <v>164.5</v>
      </c>
    </row>
    <row r="32" spans="1:16" ht="15.75" x14ac:dyDescent="0.25">
      <c r="A32">
        <v>30</v>
      </c>
      <c r="B32" s="3" t="s">
        <v>66</v>
      </c>
      <c r="C32" s="4"/>
      <c r="D32" s="4">
        <v>614</v>
      </c>
      <c r="E32" s="4"/>
      <c r="F32" s="4">
        <v>696</v>
      </c>
      <c r="G32" s="46"/>
      <c r="H32" s="4"/>
      <c r="I32" s="4"/>
      <c r="J32" s="4"/>
      <c r="K32" s="4"/>
      <c r="L32" s="4"/>
      <c r="M32" s="4">
        <f t="shared" si="0"/>
        <v>1310</v>
      </c>
      <c r="N32" s="31">
        <f t="shared" si="1"/>
        <v>2</v>
      </c>
      <c r="O32" s="5">
        <f t="shared" si="2"/>
        <v>655</v>
      </c>
      <c r="P32" s="5">
        <f t="shared" si="3"/>
        <v>163.75</v>
      </c>
    </row>
    <row r="33" spans="1:16" ht="15.75" x14ac:dyDescent="0.25">
      <c r="A33">
        <v>31</v>
      </c>
      <c r="B33" s="6" t="s">
        <v>92</v>
      </c>
      <c r="C33" s="4">
        <v>705</v>
      </c>
      <c r="D33" s="4"/>
      <c r="E33" s="4">
        <v>612</v>
      </c>
      <c r="F33" s="4"/>
      <c r="G33" s="46">
        <v>572</v>
      </c>
      <c r="H33" s="4"/>
      <c r="I33" s="4"/>
      <c r="J33" s="4"/>
      <c r="K33" s="4"/>
      <c r="L33" s="4"/>
      <c r="M33" s="4">
        <f t="shared" si="0"/>
        <v>1889</v>
      </c>
      <c r="N33" s="31">
        <f t="shared" si="1"/>
        <v>3</v>
      </c>
      <c r="O33" s="5">
        <f t="shared" si="2"/>
        <v>629.66666666666663</v>
      </c>
      <c r="P33" s="5">
        <f t="shared" si="3"/>
        <v>157.41666666666666</v>
      </c>
    </row>
    <row r="34" spans="1:16" ht="15.75" x14ac:dyDescent="0.25">
      <c r="A34">
        <v>32</v>
      </c>
      <c r="B34" s="3" t="s">
        <v>26</v>
      </c>
      <c r="C34" s="4"/>
      <c r="D34" s="4">
        <v>610</v>
      </c>
      <c r="E34" s="4"/>
      <c r="F34" s="4"/>
      <c r="G34" s="46"/>
      <c r="H34" s="4"/>
      <c r="I34" s="4"/>
      <c r="J34" s="4"/>
      <c r="K34" s="4"/>
      <c r="L34" s="4"/>
      <c r="M34" s="4">
        <f t="shared" si="0"/>
        <v>610</v>
      </c>
      <c r="N34" s="31">
        <f t="shared" si="1"/>
        <v>1</v>
      </c>
      <c r="O34" s="5">
        <f t="shared" si="2"/>
        <v>610</v>
      </c>
      <c r="P34" s="5">
        <f t="shared" si="3"/>
        <v>152.5</v>
      </c>
    </row>
    <row r="35" spans="1:16" ht="15.75" x14ac:dyDescent="0.25">
      <c r="A35">
        <v>33</v>
      </c>
      <c r="B35" s="6" t="s">
        <v>29</v>
      </c>
      <c r="C35" s="4">
        <v>730</v>
      </c>
      <c r="D35" s="4"/>
      <c r="E35" s="4"/>
      <c r="F35" s="4">
        <v>472</v>
      </c>
      <c r="G35" s="46"/>
      <c r="H35" s="4"/>
      <c r="I35" s="4"/>
      <c r="J35" s="4"/>
      <c r="K35" s="4"/>
      <c r="L35" s="4"/>
      <c r="M35" s="4">
        <f t="shared" si="0"/>
        <v>1202</v>
      </c>
      <c r="N35" s="31">
        <f t="shared" si="1"/>
        <v>2</v>
      </c>
      <c r="O35" s="5">
        <f t="shared" si="2"/>
        <v>601</v>
      </c>
      <c r="P35" s="5">
        <f t="shared" si="3"/>
        <v>150.25</v>
      </c>
    </row>
    <row r="36" spans="1:16" ht="15.75" x14ac:dyDescent="0.25">
      <c r="A36">
        <v>34</v>
      </c>
      <c r="B36" s="6" t="s">
        <v>20</v>
      </c>
      <c r="C36" s="4"/>
      <c r="D36" s="4"/>
      <c r="E36" s="4">
        <v>601</v>
      </c>
      <c r="F36" s="4"/>
      <c r="G36" s="46"/>
      <c r="H36" s="4"/>
      <c r="I36" s="4"/>
      <c r="J36" s="4"/>
      <c r="K36" s="4"/>
      <c r="L36" s="4"/>
      <c r="M36" s="4">
        <f t="shared" si="0"/>
        <v>601</v>
      </c>
      <c r="N36" s="31">
        <f t="shared" si="1"/>
        <v>1</v>
      </c>
      <c r="O36" s="5">
        <f t="shared" si="2"/>
        <v>601</v>
      </c>
      <c r="P36" s="5">
        <f t="shared" si="3"/>
        <v>150.25</v>
      </c>
    </row>
    <row r="37" spans="1:16" ht="15.75" x14ac:dyDescent="0.25">
      <c r="A37">
        <v>35</v>
      </c>
      <c r="B37" s="6" t="s">
        <v>90</v>
      </c>
      <c r="C37" s="4"/>
      <c r="D37" s="4"/>
      <c r="E37" s="4">
        <v>598</v>
      </c>
      <c r="F37" s="4"/>
      <c r="G37" s="46"/>
      <c r="H37" s="4"/>
      <c r="I37" s="4"/>
      <c r="J37" s="4"/>
      <c r="K37" s="4"/>
      <c r="L37" s="4"/>
      <c r="M37" s="4">
        <f t="shared" si="0"/>
        <v>598</v>
      </c>
      <c r="N37" s="31">
        <f t="shared" si="1"/>
        <v>1</v>
      </c>
      <c r="O37" s="5">
        <f t="shared" si="2"/>
        <v>598</v>
      </c>
      <c r="P37" s="5">
        <f t="shared" si="3"/>
        <v>149.5</v>
      </c>
    </row>
    <row r="38" spans="1:16" ht="15.75" x14ac:dyDescent="0.25">
      <c r="A38">
        <v>36</v>
      </c>
      <c r="B38" s="3" t="s">
        <v>23</v>
      </c>
      <c r="C38" s="4">
        <v>602</v>
      </c>
      <c r="D38" s="4"/>
      <c r="E38" s="4">
        <v>565</v>
      </c>
      <c r="F38" s="4"/>
      <c r="G38" s="46"/>
      <c r="H38" s="4"/>
      <c r="I38" s="4"/>
      <c r="J38" s="4"/>
      <c r="K38" s="4"/>
      <c r="L38" s="4"/>
      <c r="M38" s="4">
        <f t="shared" si="0"/>
        <v>1167</v>
      </c>
      <c r="N38" s="31">
        <f t="shared" si="1"/>
        <v>2</v>
      </c>
      <c r="O38" s="5">
        <f t="shared" si="2"/>
        <v>583.5</v>
      </c>
      <c r="P38" s="5">
        <f t="shared" si="3"/>
        <v>145.875</v>
      </c>
    </row>
    <row r="39" spans="1:16" ht="15.75" x14ac:dyDescent="0.25">
      <c r="A39">
        <v>37</v>
      </c>
      <c r="B39" s="6" t="s">
        <v>108</v>
      </c>
      <c r="C39" s="4"/>
      <c r="D39" s="4"/>
      <c r="E39" s="4"/>
      <c r="F39" s="4">
        <v>577</v>
      </c>
      <c r="G39" s="46"/>
      <c r="H39" s="4"/>
      <c r="I39" s="4"/>
      <c r="J39" s="4"/>
      <c r="K39" s="4"/>
      <c r="L39" s="4"/>
      <c r="M39" s="4">
        <f t="shared" si="0"/>
        <v>577</v>
      </c>
      <c r="N39" s="31">
        <f t="shared" si="1"/>
        <v>1</v>
      </c>
      <c r="O39" s="5">
        <f t="shared" si="2"/>
        <v>577</v>
      </c>
      <c r="P39" s="5">
        <f t="shared" si="3"/>
        <v>144.25</v>
      </c>
    </row>
    <row r="40" spans="1:16" ht="15.75" x14ac:dyDescent="0.25">
      <c r="A40">
        <v>38</v>
      </c>
      <c r="B40" s="3" t="s">
        <v>24</v>
      </c>
      <c r="C40" s="4">
        <v>546</v>
      </c>
      <c r="D40" s="4"/>
      <c r="E40" s="4">
        <v>549</v>
      </c>
      <c r="F40" s="4"/>
      <c r="G40" s="46"/>
      <c r="H40" s="4"/>
      <c r="I40" s="4"/>
      <c r="J40" s="4"/>
      <c r="K40" s="4"/>
      <c r="L40" s="4"/>
      <c r="M40" s="4">
        <f t="shared" si="0"/>
        <v>1095</v>
      </c>
      <c r="N40" s="31">
        <f t="shared" si="1"/>
        <v>2</v>
      </c>
      <c r="O40" s="5">
        <f t="shared" si="2"/>
        <v>547.5</v>
      </c>
      <c r="P40" s="5">
        <f t="shared" si="3"/>
        <v>136.875</v>
      </c>
    </row>
    <row r="41" spans="1:16" ht="15.75" x14ac:dyDescent="0.25">
      <c r="A41">
        <v>39</v>
      </c>
      <c r="B41" s="3" t="s">
        <v>21</v>
      </c>
      <c r="C41" s="4"/>
      <c r="D41" s="4">
        <v>557</v>
      </c>
      <c r="E41" s="4"/>
      <c r="F41" s="4">
        <v>527</v>
      </c>
      <c r="G41" s="46"/>
      <c r="H41" s="4"/>
      <c r="I41" s="4"/>
      <c r="J41" s="4"/>
      <c r="K41" s="4"/>
      <c r="L41" s="4"/>
      <c r="M41" s="4">
        <f t="shared" si="0"/>
        <v>1084</v>
      </c>
      <c r="N41" s="31">
        <f t="shared" si="1"/>
        <v>2</v>
      </c>
      <c r="O41" s="5">
        <f t="shared" si="2"/>
        <v>542</v>
      </c>
      <c r="P41" s="5">
        <f t="shared" si="3"/>
        <v>135.5</v>
      </c>
    </row>
    <row r="42" spans="1:16" ht="15.75" x14ac:dyDescent="0.25">
      <c r="A42">
        <v>40</v>
      </c>
      <c r="B42" s="3" t="s">
        <v>25</v>
      </c>
      <c r="C42" s="4">
        <v>509</v>
      </c>
      <c r="D42" s="4"/>
      <c r="E42" s="4"/>
      <c r="F42" s="4"/>
      <c r="G42" s="46"/>
      <c r="H42" s="4"/>
      <c r="I42" s="4"/>
      <c r="J42" s="4"/>
      <c r="K42" s="4"/>
      <c r="L42" s="4"/>
      <c r="M42" s="4">
        <f t="shared" si="0"/>
        <v>509</v>
      </c>
      <c r="N42" s="31">
        <f t="shared" si="1"/>
        <v>1</v>
      </c>
      <c r="O42" s="5">
        <f t="shared" si="2"/>
        <v>509</v>
      </c>
      <c r="P42" s="5">
        <f t="shared" si="3"/>
        <v>127.25</v>
      </c>
    </row>
    <row r="43" spans="1:16" ht="15.75" x14ac:dyDescent="0.25">
      <c r="A43">
        <v>41</v>
      </c>
      <c r="B43" s="3" t="s">
        <v>28</v>
      </c>
      <c r="C43" s="4"/>
      <c r="D43" s="4">
        <v>482</v>
      </c>
      <c r="E43" s="10"/>
      <c r="F43" s="4"/>
      <c r="G43" s="46"/>
      <c r="H43" s="10"/>
      <c r="I43" s="10"/>
      <c r="J43" s="4"/>
      <c r="K43" s="4"/>
      <c r="L43" s="4"/>
      <c r="M43" s="4">
        <f t="shared" si="0"/>
        <v>482</v>
      </c>
      <c r="N43" s="31">
        <f t="shared" si="1"/>
        <v>1</v>
      </c>
      <c r="O43" s="5">
        <f t="shared" si="2"/>
        <v>482</v>
      </c>
      <c r="P43" s="5">
        <f t="shared" si="3"/>
        <v>120.5</v>
      </c>
    </row>
    <row r="44" spans="1:16" x14ac:dyDescent="0.25">
      <c r="C44" s="7">
        <f t="shared" ref="C44:L44" si="4">SUM(C3:C43)</f>
        <v>11172</v>
      </c>
      <c r="D44" s="7">
        <f t="shared" si="4"/>
        <v>11032</v>
      </c>
      <c r="E44" s="7">
        <f t="shared" si="4"/>
        <v>10685</v>
      </c>
      <c r="F44" s="7">
        <f t="shared" si="4"/>
        <v>11070</v>
      </c>
      <c r="G44" s="7">
        <f t="shared" si="4"/>
        <v>11096</v>
      </c>
      <c r="H44" s="7">
        <f t="shared" si="4"/>
        <v>0</v>
      </c>
      <c r="I44" s="7">
        <f t="shared" si="4"/>
        <v>0</v>
      </c>
      <c r="J44" s="7">
        <f t="shared" si="4"/>
        <v>0</v>
      </c>
      <c r="K44" s="7">
        <f t="shared" si="4"/>
        <v>0</v>
      </c>
      <c r="L44" s="7">
        <f t="shared" si="4"/>
        <v>0</v>
      </c>
      <c r="M44" s="4">
        <f t="shared" ref="M44:M45" si="5">SUM(C44:L44)</f>
        <v>55055</v>
      </c>
      <c r="N44" s="31"/>
      <c r="O44" s="44">
        <f>AVERAGE(O3:O43)</f>
        <v>677.64634146341461</v>
      </c>
      <c r="P44" s="44">
        <f>AVERAGE(P3:P43)</f>
        <v>169.41158536585365</v>
      </c>
    </row>
    <row r="45" spans="1:16" ht="12.6" customHeight="1" x14ac:dyDescent="0.25">
      <c r="B45" s="8" t="s">
        <v>2</v>
      </c>
      <c r="C45" s="9">
        <f>C44/16</f>
        <v>698.25</v>
      </c>
      <c r="D45" s="9">
        <f t="shared" ref="D45:G45" si="6">D44/16</f>
        <v>689.5</v>
      </c>
      <c r="E45" s="9">
        <f t="shared" si="6"/>
        <v>667.8125</v>
      </c>
      <c r="F45" s="9">
        <f t="shared" si="6"/>
        <v>691.875</v>
      </c>
      <c r="G45" s="9">
        <f t="shared" si="6"/>
        <v>693.5</v>
      </c>
      <c r="H45" s="9">
        <f>H44/14</f>
        <v>0</v>
      </c>
      <c r="I45" s="9">
        <f>I44/14</f>
        <v>0</v>
      </c>
      <c r="J45" s="9">
        <f>J44/16</f>
        <v>0</v>
      </c>
      <c r="K45" s="9">
        <f>K44/24</f>
        <v>0</v>
      </c>
      <c r="L45" s="9">
        <f>L44/24</f>
        <v>0</v>
      </c>
      <c r="M45" s="4">
        <f t="shared" si="5"/>
        <v>3440.9375</v>
      </c>
      <c r="N45" s="31"/>
      <c r="O45" s="2"/>
      <c r="P45" s="2"/>
    </row>
    <row r="52" spans="2:16" ht="15.75" x14ac:dyDescent="0.25">
      <c r="B52" s="6" t="s">
        <v>31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>
        <f t="shared" ref="M52:M55" si="7">SUM(C52:L52)</f>
        <v>0</v>
      </c>
      <c r="N52" s="31">
        <f t="shared" ref="N52:N58" si="8">COUNTA(C52:L52)</f>
        <v>0</v>
      </c>
      <c r="O52" s="5" t="e">
        <f t="shared" ref="O52" si="9">M52/N52</f>
        <v>#DIV/0!</v>
      </c>
      <c r="P52" s="5" t="e">
        <f t="shared" ref="P52" si="10">O52/4</f>
        <v>#DIV/0!</v>
      </c>
    </row>
    <row r="53" spans="2:16" ht="15.75" x14ac:dyDescent="0.25">
      <c r="B53" s="3" t="s">
        <v>30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>
        <f t="shared" si="7"/>
        <v>0</v>
      </c>
      <c r="N53" s="31">
        <f t="shared" si="8"/>
        <v>0</v>
      </c>
      <c r="O53" s="5" t="e">
        <f>M53/#REF!</f>
        <v>#REF!</v>
      </c>
      <c r="P53" s="5" t="e">
        <f>O53/4</f>
        <v>#REF!</v>
      </c>
    </row>
    <row r="54" spans="2:16" ht="15.75" x14ac:dyDescent="0.25">
      <c r="B54" s="6" t="s">
        <v>33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>
        <f t="shared" si="7"/>
        <v>0</v>
      </c>
      <c r="N54" s="31">
        <f t="shared" si="8"/>
        <v>0</v>
      </c>
      <c r="O54" s="5" t="e">
        <f>M54/#REF!</f>
        <v>#REF!</v>
      </c>
      <c r="P54" s="5" t="e">
        <f>O54/4</f>
        <v>#REF!</v>
      </c>
    </row>
    <row r="55" spans="2:16" ht="15.75" x14ac:dyDescent="0.25">
      <c r="B55" s="6" t="s">
        <v>32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>
        <f t="shared" si="7"/>
        <v>0</v>
      </c>
      <c r="N55" s="31">
        <f t="shared" si="8"/>
        <v>0</v>
      </c>
      <c r="O55" s="5" t="e">
        <f>M55/#REF!</f>
        <v>#REF!</v>
      </c>
      <c r="P55" s="5" t="e">
        <f>O55/4</f>
        <v>#REF!</v>
      </c>
    </row>
    <row r="56" spans="2:16" ht="15.75" x14ac:dyDescent="0.25">
      <c r="B56" s="6" t="s">
        <v>27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>
        <f t="shared" ref="M56:M58" si="11">SUM(C56:L56)</f>
        <v>0</v>
      </c>
      <c r="N56" s="31">
        <f t="shared" si="8"/>
        <v>0</v>
      </c>
      <c r="O56" s="5" t="e">
        <f t="shared" ref="O56:O58" si="12">M56/N56</f>
        <v>#DIV/0!</v>
      </c>
      <c r="P56" s="5" t="e">
        <f t="shared" ref="P56:P58" si="13">O56/4</f>
        <v>#DIV/0!</v>
      </c>
    </row>
    <row r="57" spans="2:16" ht="15.75" x14ac:dyDescent="0.25">
      <c r="B57" s="3" t="s">
        <v>17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>
        <f t="shared" si="11"/>
        <v>0</v>
      </c>
      <c r="N57" s="31">
        <f t="shared" si="8"/>
        <v>0</v>
      </c>
      <c r="O57" s="5" t="e">
        <f t="shared" si="12"/>
        <v>#DIV/0!</v>
      </c>
      <c r="P57" s="5" t="e">
        <f t="shared" si="13"/>
        <v>#DIV/0!</v>
      </c>
    </row>
    <row r="58" spans="2:16" ht="15.75" x14ac:dyDescent="0.25">
      <c r="B58" s="6" t="s">
        <v>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>
        <f t="shared" si="11"/>
        <v>0</v>
      </c>
      <c r="N58" s="31">
        <f t="shared" si="8"/>
        <v>0</v>
      </c>
      <c r="O58" s="5" t="e">
        <f t="shared" si="12"/>
        <v>#DIV/0!</v>
      </c>
      <c r="P58" s="5" t="e">
        <f t="shared" si="13"/>
        <v>#DIV/0!</v>
      </c>
    </row>
  </sheetData>
  <sortState ref="B3:P43">
    <sortCondition descending="1" ref="O3:O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ySplit="2" topLeftCell="A3" activePane="bottomLeft" state="frozen"/>
      <selection pane="bottomLeft" activeCell="F24" sqref="F24:L24"/>
    </sheetView>
  </sheetViews>
  <sheetFormatPr defaultRowHeight="15" x14ac:dyDescent="0.25"/>
  <cols>
    <col min="1" max="1" width="4.28515625" customWidth="1"/>
    <col min="2" max="2" width="21.7109375" bestFit="1" customWidth="1"/>
    <col min="3" max="12" width="5.5703125" customWidth="1"/>
    <col min="13" max="13" width="5.28515625" customWidth="1"/>
    <col min="14" max="14" width="4.85546875" customWidth="1"/>
    <col min="15" max="15" width="5.140625" customWidth="1"/>
    <col min="16" max="16" width="5.42578125" customWidth="1"/>
  </cols>
  <sheetData>
    <row r="1" spans="1:16" ht="18.75" x14ac:dyDescent="0.3">
      <c r="B1" s="1" t="s">
        <v>75</v>
      </c>
      <c r="G1" s="2"/>
      <c r="M1" s="2"/>
      <c r="N1" s="2"/>
      <c r="O1" s="2"/>
      <c r="P1" s="2"/>
    </row>
    <row r="2" spans="1:16" ht="71.25" x14ac:dyDescent="0.25">
      <c r="B2" t="s">
        <v>0</v>
      </c>
      <c r="C2" s="42" t="s">
        <v>76</v>
      </c>
      <c r="D2" s="42" t="s">
        <v>77</v>
      </c>
      <c r="E2" s="42" t="s">
        <v>78</v>
      </c>
      <c r="F2" s="42" t="s">
        <v>79</v>
      </c>
      <c r="G2" s="42" t="s">
        <v>80</v>
      </c>
      <c r="H2" s="42" t="s">
        <v>81</v>
      </c>
      <c r="I2" s="42" t="s">
        <v>82</v>
      </c>
      <c r="J2" s="42" t="s">
        <v>83</v>
      </c>
      <c r="K2" s="42" t="s">
        <v>84</v>
      </c>
      <c r="L2" s="42" t="s">
        <v>85</v>
      </c>
      <c r="M2" s="43" t="s">
        <v>86</v>
      </c>
      <c r="N2" s="43" t="s">
        <v>1</v>
      </c>
      <c r="O2" s="43" t="s">
        <v>88</v>
      </c>
      <c r="P2" s="43" t="s">
        <v>3</v>
      </c>
    </row>
    <row r="3" spans="1:16" ht="15.75" x14ac:dyDescent="0.25">
      <c r="A3">
        <v>1</v>
      </c>
      <c r="B3" s="14" t="s">
        <v>34</v>
      </c>
      <c r="C3" s="4"/>
      <c r="D3" s="4">
        <v>783</v>
      </c>
      <c r="E3" s="4">
        <v>727</v>
      </c>
      <c r="F3" s="4">
        <v>705</v>
      </c>
      <c r="G3" s="46"/>
      <c r="H3" s="4"/>
      <c r="I3" s="4"/>
      <c r="J3" s="4"/>
      <c r="K3" s="4"/>
      <c r="L3" s="4"/>
      <c r="M3" s="4">
        <f t="shared" ref="M3:M23" si="0">SUM(C3:L3)</f>
        <v>2215</v>
      </c>
      <c r="N3" s="31">
        <f t="shared" ref="N3:N23" si="1">COUNTA(C3:L3)</f>
        <v>3</v>
      </c>
      <c r="O3" s="5">
        <f t="shared" ref="O3:O23" si="2">M3/N3</f>
        <v>738.33333333333337</v>
      </c>
      <c r="P3" s="5">
        <f t="shared" ref="P3:P23" si="3">O3/4</f>
        <v>184.58333333333334</v>
      </c>
    </row>
    <row r="4" spans="1:16" ht="15.75" x14ac:dyDescent="0.25">
      <c r="A4">
        <v>2</v>
      </c>
      <c r="B4" s="14" t="s">
        <v>96</v>
      </c>
      <c r="C4" s="4"/>
      <c r="D4" s="4"/>
      <c r="E4" s="4">
        <v>700</v>
      </c>
      <c r="F4" s="4"/>
      <c r="G4" s="46">
        <v>699</v>
      </c>
      <c r="H4" s="4"/>
      <c r="I4" s="4"/>
      <c r="J4" s="4"/>
      <c r="K4" s="4"/>
      <c r="L4" s="4"/>
      <c r="M4" s="4">
        <f t="shared" si="0"/>
        <v>1399</v>
      </c>
      <c r="N4" s="31">
        <f t="shared" si="1"/>
        <v>2</v>
      </c>
      <c r="O4" s="5">
        <f t="shared" si="2"/>
        <v>699.5</v>
      </c>
      <c r="P4" s="5">
        <f t="shared" si="3"/>
        <v>174.875</v>
      </c>
    </row>
    <row r="5" spans="1:16" ht="15.75" x14ac:dyDescent="0.25">
      <c r="A5">
        <v>3</v>
      </c>
      <c r="B5" s="14" t="s">
        <v>55</v>
      </c>
      <c r="C5" s="4">
        <v>687</v>
      </c>
      <c r="D5" s="4"/>
      <c r="E5" s="4"/>
      <c r="F5" s="4"/>
      <c r="G5" s="46"/>
      <c r="H5" s="4"/>
      <c r="I5" s="17"/>
      <c r="J5" s="4"/>
      <c r="K5" s="4"/>
      <c r="L5" s="4"/>
      <c r="M5" s="4">
        <f t="shared" si="0"/>
        <v>687</v>
      </c>
      <c r="N5" s="31">
        <f t="shared" si="1"/>
        <v>1</v>
      </c>
      <c r="O5" s="5">
        <f t="shared" si="2"/>
        <v>687</v>
      </c>
      <c r="P5" s="5">
        <f t="shared" si="3"/>
        <v>171.75</v>
      </c>
    </row>
    <row r="6" spans="1:16" ht="15.75" x14ac:dyDescent="0.25">
      <c r="A6">
        <v>4</v>
      </c>
      <c r="B6" s="14" t="s">
        <v>36</v>
      </c>
      <c r="C6" s="4"/>
      <c r="D6" s="4">
        <v>640</v>
      </c>
      <c r="E6" s="4"/>
      <c r="F6" s="4">
        <v>737</v>
      </c>
      <c r="G6" s="46">
        <v>662</v>
      </c>
      <c r="H6" s="4"/>
      <c r="I6" s="4"/>
      <c r="J6" s="4"/>
      <c r="K6" s="4"/>
      <c r="L6" s="4"/>
      <c r="M6" s="4">
        <f t="shared" si="0"/>
        <v>2039</v>
      </c>
      <c r="N6" s="31">
        <f t="shared" si="1"/>
        <v>3</v>
      </c>
      <c r="O6" s="5">
        <f t="shared" si="2"/>
        <v>679.66666666666663</v>
      </c>
      <c r="P6" s="5">
        <f t="shared" si="3"/>
        <v>169.91666666666666</v>
      </c>
    </row>
    <row r="7" spans="1:16" ht="15.75" x14ac:dyDescent="0.25">
      <c r="A7">
        <v>5</v>
      </c>
      <c r="B7" s="36" t="s">
        <v>37</v>
      </c>
      <c r="C7" s="15"/>
      <c r="D7" s="15">
        <v>671</v>
      </c>
      <c r="E7" s="15">
        <v>593</v>
      </c>
      <c r="F7" s="4"/>
      <c r="G7" s="46">
        <v>652</v>
      </c>
      <c r="H7" s="15"/>
      <c r="I7" s="15"/>
      <c r="J7" s="15"/>
      <c r="K7" s="15"/>
      <c r="L7" s="15"/>
      <c r="M7" s="4">
        <f t="shared" si="0"/>
        <v>1916</v>
      </c>
      <c r="N7" s="31">
        <f t="shared" si="1"/>
        <v>3</v>
      </c>
      <c r="O7" s="16">
        <f t="shared" si="2"/>
        <v>638.66666666666663</v>
      </c>
      <c r="P7" s="16">
        <f t="shared" si="3"/>
        <v>159.66666666666666</v>
      </c>
    </row>
    <row r="8" spans="1:16" ht="15.75" x14ac:dyDescent="0.25">
      <c r="A8">
        <v>6</v>
      </c>
      <c r="B8" s="14" t="s">
        <v>65</v>
      </c>
      <c r="C8" s="15"/>
      <c r="D8" s="15">
        <v>621</v>
      </c>
      <c r="E8" s="15"/>
      <c r="F8" s="4"/>
      <c r="G8" s="46">
        <v>615</v>
      </c>
      <c r="H8" s="15"/>
      <c r="I8" s="15"/>
      <c r="J8" s="15"/>
      <c r="K8" s="15"/>
      <c r="L8" s="15"/>
      <c r="M8" s="4">
        <f t="shared" si="0"/>
        <v>1236</v>
      </c>
      <c r="N8" s="31">
        <f t="shared" si="1"/>
        <v>2</v>
      </c>
      <c r="O8" s="16">
        <f t="shared" si="2"/>
        <v>618</v>
      </c>
      <c r="P8" s="16">
        <f t="shared" si="3"/>
        <v>154.5</v>
      </c>
    </row>
    <row r="9" spans="1:16" ht="15.75" x14ac:dyDescent="0.25">
      <c r="A9">
        <v>7</v>
      </c>
      <c r="B9" s="14" t="s">
        <v>38</v>
      </c>
      <c r="C9" s="15">
        <v>537</v>
      </c>
      <c r="D9" s="4"/>
      <c r="E9" s="15"/>
      <c r="F9" s="4">
        <v>674</v>
      </c>
      <c r="G9" s="46">
        <v>641</v>
      </c>
      <c r="H9" s="15"/>
      <c r="I9" s="15"/>
      <c r="J9" s="15"/>
      <c r="K9" s="15"/>
      <c r="L9" s="15"/>
      <c r="M9" s="4">
        <f t="shared" si="0"/>
        <v>1852</v>
      </c>
      <c r="N9" s="31">
        <f t="shared" si="1"/>
        <v>3</v>
      </c>
      <c r="O9" s="16">
        <f t="shared" si="2"/>
        <v>617.33333333333337</v>
      </c>
      <c r="P9" s="16">
        <f t="shared" si="3"/>
        <v>154.33333333333334</v>
      </c>
    </row>
    <row r="10" spans="1:16" ht="15.75" x14ac:dyDescent="0.25">
      <c r="A10">
        <v>8</v>
      </c>
      <c r="B10" s="14" t="s">
        <v>35</v>
      </c>
      <c r="C10" s="4">
        <v>642</v>
      </c>
      <c r="D10" s="4"/>
      <c r="E10" s="4"/>
      <c r="F10" s="4">
        <v>577</v>
      </c>
      <c r="G10" s="46"/>
      <c r="H10" s="4"/>
      <c r="I10" s="4"/>
      <c r="J10" s="4"/>
      <c r="K10" s="4"/>
      <c r="L10" s="4"/>
      <c r="M10" s="4">
        <f t="shared" si="0"/>
        <v>1219</v>
      </c>
      <c r="N10" s="31">
        <f t="shared" si="1"/>
        <v>2</v>
      </c>
      <c r="O10" s="5">
        <f t="shared" si="2"/>
        <v>609.5</v>
      </c>
      <c r="P10" s="5">
        <f t="shared" si="3"/>
        <v>152.375</v>
      </c>
    </row>
    <row r="11" spans="1:16" ht="15.75" x14ac:dyDescent="0.25">
      <c r="A11">
        <v>9</v>
      </c>
      <c r="B11" s="14" t="s">
        <v>56</v>
      </c>
      <c r="C11" s="4">
        <v>607</v>
      </c>
      <c r="D11" s="4"/>
      <c r="E11" s="4"/>
      <c r="F11" s="4"/>
      <c r="G11" s="46"/>
      <c r="H11" s="4"/>
      <c r="I11" s="4"/>
      <c r="J11" s="4"/>
      <c r="K11" s="4"/>
      <c r="L11" s="4"/>
      <c r="M11" s="4">
        <f t="shared" si="0"/>
        <v>607</v>
      </c>
      <c r="N11" s="31">
        <f t="shared" si="1"/>
        <v>1</v>
      </c>
      <c r="O11" s="5">
        <f t="shared" si="2"/>
        <v>607</v>
      </c>
      <c r="P11" s="5">
        <f t="shared" si="3"/>
        <v>151.75</v>
      </c>
    </row>
    <row r="12" spans="1:16" ht="15.75" x14ac:dyDescent="0.25">
      <c r="A12">
        <v>10</v>
      </c>
      <c r="B12" s="14" t="s">
        <v>99</v>
      </c>
      <c r="C12" s="4"/>
      <c r="D12" s="4"/>
      <c r="E12" s="4">
        <v>596</v>
      </c>
      <c r="F12" s="4"/>
      <c r="G12" s="46">
        <v>574</v>
      </c>
      <c r="H12" s="4"/>
      <c r="I12" s="4"/>
      <c r="J12" s="4"/>
      <c r="K12" s="4"/>
      <c r="L12" s="4"/>
      <c r="M12" s="4">
        <f t="shared" si="0"/>
        <v>1170</v>
      </c>
      <c r="N12" s="31">
        <f t="shared" si="1"/>
        <v>2</v>
      </c>
      <c r="O12" s="5">
        <f t="shared" si="2"/>
        <v>585</v>
      </c>
      <c r="P12" s="5">
        <f t="shared" si="3"/>
        <v>146.25</v>
      </c>
    </row>
    <row r="13" spans="1:16" ht="15.75" x14ac:dyDescent="0.25">
      <c r="A13">
        <v>11</v>
      </c>
      <c r="B13" s="14" t="s">
        <v>42</v>
      </c>
      <c r="C13" s="4">
        <v>574</v>
      </c>
      <c r="D13" s="4"/>
      <c r="E13" s="4"/>
      <c r="F13" s="4">
        <v>558</v>
      </c>
      <c r="G13" s="46"/>
      <c r="H13" s="4"/>
      <c r="I13" s="4"/>
      <c r="J13" s="4"/>
      <c r="K13" s="4"/>
      <c r="L13" s="4"/>
      <c r="M13" s="4">
        <f t="shared" si="0"/>
        <v>1132</v>
      </c>
      <c r="N13" s="31">
        <f t="shared" si="1"/>
        <v>2</v>
      </c>
      <c r="O13" s="5">
        <f t="shared" si="2"/>
        <v>566</v>
      </c>
      <c r="P13" s="5">
        <f t="shared" si="3"/>
        <v>141.5</v>
      </c>
    </row>
    <row r="14" spans="1:16" ht="15.75" x14ac:dyDescent="0.25">
      <c r="A14">
        <v>12</v>
      </c>
      <c r="B14" s="28" t="s">
        <v>57</v>
      </c>
      <c r="C14" s="15">
        <v>535</v>
      </c>
      <c r="D14" s="15"/>
      <c r="E14" s="15"/>
      <c r="F14" s="4"/>
      <c r="G14" s="46">
        <v>593</v>
      </c>
      <c r="H14" s="15"/>
      <c r="I14" s="15"/>
      <c r="J14" s="15"/>
      <c r="K14" s="15"/>
      <c r="L14" s="15"/>
      <c r="M14" s="4">
        <f t="shared" si="0"/>
        <v>1128</v>
      </c>
      <c r="N14" s="31">
        <f t="shared" si="1"/>
        <v>2</v>
      </c>
      <c r="O14" s="16">
        <f t="shared" si="2"/>
        <v>564</v>
      </c>
      <c r="P14" s="16">
        <f t="shared" si="3"/>
        <v>141</v>
      </c>
    </row>
    <row r="15" spans="1:16" ht="15.75" x14ac:dyDescent="0.25">
      <c r="A15">
        <v>13</v>
      </c>
      <c r="B15" s="14" t="s">
        <v>39</v>
      </c>
      <c r="C15" s="4"/>
      <c r="D15" s="4">
        <v>509</v>
      </c>
      <c r="E15" s="4"/>
      <c r="F15" s="4">
        <v>599</v>
      </c>
      <c r="G15" s="46"/>
      <c r="H15" s="4"/>
      <c r="I15" s="4"/>
      <c r="J15" s="4"/>
      <c r="K15" s="4"/>
      <c r="L15" s="4"/>
      <c r="M15" s="4">
        <f t="shared" si="0"/>
        <v>1108</v>
      </c>
      <c r="N15" s="31">
        <f t="shared" si="1"/>
        <v>2</v>
      </c>
      <c r="O15" s="5">
        <f t="shared" si="2"/>
        <v>554</v>
      </c>
      <c r="P15" s="5">
        <f t="shared" si="3"/>
        <v>138.5</v>
      </c>
    </row>
    <row r="16" spans="1:16" ht="15.75" x14ac:dyDescent="0.25">
      <c r="A16">
        <v>14</v>
      </c>
      <c r="B16" s="14" t="s">
        <v>43</v>
      </c>
      <c r="C16" s="4"/>
      <c r="D16" s="4">
        <v>542</v>
      </c>
      <c r="E16" s="4"/>
      <c r="F16" s="4"/>
      <c r="G16" s="46"/>
      <c r="H16" s="4"/>
      <c r="I16" s="4"/>
      <c r="J16" s="4"/>
      <c r="K16" s="4"/>
      <c r="L16" s="4"/>
      <c r="M16" s="4">
        <f t="shared" si="0"/>
        <v>542</v>
      </c>
      <c r="N16" s="31">
        <f t="shared" si="1"/>
        <v>1</v>
      </c>
      <c r="O16" s="5">
        <f t="shared" si="2"/>
        <v>542</v>
      </c>
      <c r="P16" s="5">
        <f t="shared" si="3"/>
        <v>135.5</v>
      </c>
    </row>
    <row r="17" spans="1:16" ht="15.75" x14ac:dyDescent="0.25">
      <c r="A17">
        <v>15</v>
      </c>
      <c r="B17" s="14" t="s">
        <v>95</v>
      </c>
      <c r="C17" s="4"/>
      <c r="D17" s="4"/>
      <c r="E17" s="4">
        <v>539</v>
      </c>
      <c r="F17" s="4"/>
      <c r="G17" s="46"/>
      <c r="H17" s="4"/>
      <c r="I17" s="4"/>
      <c r="J17" s="4"/>
      <c r="K17" s="4"/>
      <c r="L17" s="4"/>
      <c r="M17" s="4">
        <f t="shared" si="0"/>
        <v>539</v>
      </c>
      <c r="N17" s="31">
        <f t="shared" si="1"/>
        <v>1</v>
      </c>
      <c r="O17" s="5">
        <f t="shared" si="2"/>
        <v>539</v>
      </c>
      <c r="P17" s="5">
        <f t="shared" si="3"/>
        <v>134.75</v>
      </c>
    </row>
    <row r="18" spans="1:16" ht="15.75" x14ac:dyDescent="0.25">
      <c r="A18">
        <v>16</v>
      </c>
      <c r="B18" s="12" t="s">
        <v>40</v>
      </c>
      <c r="C18" s="4"/>
      <c r="D18" s="4"/>
      <c r="E18" s="4">
        <v>586</v>
      </c>
      <c r="F18" s="4"/>
      <c r="G18" s="46">
        <v>465</v>
      </c>
      <c r="H18" s="4"/>
      <c r="I18" s="4"/>
      <c r="J18" s="4"/>
      <c r="K18" s="4"/>
      <c r="L18" s="4"/>
      <c r="M18" s="4">
        <f t="shared" si="0"/>
        <v>1051</v>
      </c>
      <c r="N18" s="31">
        <f t="shared" si="1"/>
        <v>2</v>
      </c>
      <c r="O18" s="5">
        <f t="shared" si="2"/>
        <v>525.5</v>
      </c>
      <c r="P18" s="5">
        <f t="shared" si="3"/>
        <v>131.375</v>
      </c>
    </row>
    <row r="19" spans="1:16" ht="15.75" x14ac:dyDescent="0.25">
      <c r="A19">
        <v>17</v>
      </c>
      <c r="B19" s="12" t="s">
        <v>98</v>
      </c>
      <c r="C19" s="4"/>
      <c r="D19" s="4"/>
      <c r="E19" s="4">
        <v>555</v>
      </c>
      <c r="F19" s="4">
        <v>482</v>
      </c>
      <c r="G19" s="46"/>
      <c r="H19" s="4"/>
      <c r="I19" s="4"/>
      <c r="J19" s="4"/>
      <c r="K19" s="4"/>
      <c r="L19" s="4"/>
      <c r="M19" s="4">
        <f t="shared" si="0"/>
        <v>1037</v>
      </c>
      <c r="N19" s="31">
        <f t="shared" si="1"/>
        <v>2</v>
      </c>
      <c r="O19" s="5">
        <f t="shared" si="2"/>
        <v>518.5</v>
      </c>
      <c r="P19" s="5">
        <f t="shared" si="3"/>
        <v>129.625</v>
      </c>
    </row>
    <row r="20" spans="1:16" ht="15.75" x14ac:dyDescent="0.25">
      <c r="A20">
        <v>18</v>
      </c>
      <c r="B20" s="12" t="s">
        <v>97</v>
      </c>
      <c r="C20" s="4"/>
      <c r="D20" s="4"/>
      <c r="E20" s="4">
        <v>498</v>
      </c>
      <c r="F20" s="4"/>
      <c r="G20" s="46"/>
      <c r="H20" s="4"/>
      <c r="I20" s="4"/>
      <c r="J20" s="4"/>
      <c r="K20" s="4"/>
      <c r="L20" s="4"/>
      <c r="M20" s="4">
        <f t="shared" si="0"/>
        <v>498</v>
      </c>
      <c r="N20" s="31">
        <f t="shared" si="1"/>
        <v>1</v>
      </c>
      <c r="O20" s="5">
        <f t="shared" si="2"/>
        <v>498</v>
      </c>
      <c r="P20" s="5">
        <f t="shared" si="3"/>
        <v>124.5</v>
      </c>
    </row>
    <row r="21" spans="1:16" ht="15.75" x14ac:dyDescent="0.25">
      <c r="A21">
        <v>19</v>
      </c>
      <c r="B21" s="12" t="s">
        <v>50</v>
      </c>
      <c r="C21" s="4">
        <v>500</v>
      </c>
      <c r="D21" s="4">
        <v>457</v>
      </c>
      <c r="E21" s="4"/>
      <c r="F21" s="4"/>
      <c r="G21" s="46"/>
      <c r="H21" s="4"/>
      <c r="I21" s="4"/>
      <c r="J21" s="4"/>
      <c r="K21" s="4"/>
      <c r="L21" s="4"/>
      <c r="M21" s="4">
        <f t="shared" si="0"/>
        <v>957</v>
      </c>
      <c r="N21" s="31">
        <f t="shared" si="1"/>
        <v>2</v>
      </c>
      <c r="O21" s="5">
        <f t="shared" si="2"/>
        <v>478.5</v>
      </c>
      <c r="P21" s="5">
        <f t="shared" si="3"/>
        <v>119.625</v>
      </c>
    </row>
    <row r="22" spans="1:16" ht="15.75" x14ac:dyDescent="0.25">
      <c r="A22">
        <v>20</v>
      </c>
      <c r="B22" s="12" t="s">
        <v>70</v>
      </c>
      <c r="C22" s="4"/>
      <c r="D22" s="4">
        <v>430</v>
      </c>
      <c r="E22" s="4"/>
      <c r="F22" s="4">
        <v>512</v>
      </c>
      <c r="G22" s="46"/>
      <c r="H22" s="4"/>
      <c r="I22" s="4"/>
      <c r="J22" s="4"/>
      <c r="K22" s="4"/>
      <c r="L22" s="4"/>
      <c r="M22" s="4">
        <f t="shared" si="0"/>
        <v>942</v>
      </c>
      <c r="N22" s="31">
        <f t="shared" si="1"/>
        <v>2</v>
      </c>
      <c r="O22" s="5">
        <f t="shared" si="2"/>
        <v>471</v>
      </c>
      <c r="P22" s="5">
        <f t="shared" si="3"/>
        <v>117.75</v>
      </c>
    </row>
    <row r="23" spans="1:16" ht="15.75" x14ac:dyDescent="0.25">
      <c r="A23">
        <v>21</v>
      </c>
      <c r="B23" s="12" t="s">
        <v>58</v>
      </c>
      <c r="C23" s="4">
        <v>423</v>
      </c>
      <c r="D23" s="4"/>
      <c r="E23" s="4"/>
      <c r="F23" s="4"/>
      <c r="G23" s="46"/>
      <c r="H23" s="4"/>
      <c r="I23" s="4"/>
      <c r="J23" s="4"/>
      <c r="K23" s="4"/>
      <c r="L23" s="4"/>
      <c r="M23" s="4">
        <f t="shared" si="0"/>
        <v>423</v>
      </c>
      <c r="N23" s="31">
        <f t="shared" si="1"/>
        <v>1</v>
      </c>
      <c r="O23" s="5">
        <f t="shared" si="2"/>
        <v>423</v>
      </c>
      <c r="P23" s="5">
        <f t="shared" si="3"/>
        <v>105.75</v>
      </c>
    </row>
    <row r="24" spans="1:16" x14ac:dyDescent="0.25">
      <c r="B24" s="8" t="s">
        <v>87</v>
      </c>
      <c r="C24" s="7">
        <f>SUM(C3:C23)</f>
        <v>4505</v>
      </c>
      <c r="D24" s="7">
        <f>SUM(D3:D23)</f>
        <v>4653</v>
      </c>
      <c r="E24" s="7">
        <f>SUM(E3:E23)</f>
        <v>4794</v>
      </c>
      <c r="F24" s="7">
        <f>SUM(F3:F23)</f>
        <v>4844</v>
      </c>
      <c r="G24" s="7">
        <f t="shared" ref="G24:L24" si="4">SUM(G3:G23)</f>
        <v>4901</v>
      </c>
      <c r="H24" s="7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2"/>
      <c r="N24" s="31"/>
      <c r="O24" s="44">
        <f>AVERAGE(O3:O23)</f>
        <v>579.02380952380952</v>
      </c>
      <c r="P24" s="44">
        <f>AVERAGE(P3:P23)</f>
        <v>144.75595238095238</v>
      </c>
    </row>
    <row r="25" spans="1:16" x14ac:dyDescent="0.25">
      <c r="B25" s="8" t="s">
        <v>2</v>
      </c>
      <c r="C25" s="9">
        <f>C24/8</f>
        <v>563.125</v>
      </c>
      <c r="D25" s="9">
        <f t="shared" ref="D25:L25" si="5">D24/8</f>
        <v>581.625</v>
      </c>
      <c r="E25" s="9">
        <f t="shared" si="5"/>
        <v>599.25</v>
      </c>
      <c r="F25" s="9">
        <f t="shared" si="5"/>
        <v>605.5</v>
      </c>
      <c r="G25" s="9">
        <f t="shared" si="5"/>
        <v>612.625</v>
      </c>
      <c r="H25" s="9">
        <f t="shared" si="5"/>
        <v>0</v>
      </c>
      <c r="I25" s="9">
        <f t="shared" si="5"/>
        <v>0</v>
      </c>
      <c r="J25" s="9">
        <f t="shared" si="5"/>
        <v>0</v>
      </c>
      <c r="K25" s="9">
        <f t="shared" si="5"/>
        <v>0</v>
      </c>
      <c r="L25" s="9">
        <f t="shared" si="5"/>
        <v>0</v>
      </c>
      <c r="M25" s="9"/>
      <c r="N25" s="31"/>
    </row>
    <row r="28" spans="1:16" ht="15.75" x14ac:dyDescent="0.25">
      <c r="B28" s="12" t="s">
        <v>45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</row>
    <row r="29" spans="1:16" ht="15.75" x14ac:dyDescent="0.25">
      <c r="B29" s="12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</row>
    <row r="30" spans="1:16" ht="15.75" x14ac:dyDescent="0.25">
      <c r="B30" s="12" t="s">
        <v>44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5"/>
    </row>
    <row r="31" spans="1:16" ht="15.75" x14ac:dyDescent="0.25"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1"/>
      <c r="O31" s="5"/>
      <c r="P31" s="5"/>
    </row>
  </sheetData>
  <sortState ref="B3:P23">
    <sortCondition descending="1" ref="O3:O2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22.5703125" bestFit="1" customWidth="1"/>
  </cols>
  <sheetData>
    <row r="1" spans="2:7" x14ac:dyDescent="0.25">
      <c r="B1" s="41" t="s">
        <v>52</v>
      </c>
    </row>
    <row r="2" spans="2:7" x14ac:dyDescent="0.25">
      <c r="B2" s="6" t="s">
        <v>8</v>
      </c>
      <c r="C2" s="4">
        <v>226</v>
      </c>
      <c r="D2" s="4">
        <v>189</v>
      </c>
      <c r="E2" s="4">
        <v>201</v>
      </c>
      <c r="F2" s="4">
        <v>256</v>
      </c>
      <c r="G2" s="18">
        <f t="shared" ref="G2:G17" si="0">SUM(C2:F2)</f>
        <v>872</v>
      </c>
    </row>
    <row r="3" spans="2:7" ht="15.75" x14ac:dyDescent="0.25">
      <c r="B3" s="3" t="s">
        <v>4</v>
      </c>
      <c r="C3" s="4">
        <v>231</v>
      </c>
      <c r="D3" s="4">
        <v>190</v>
      </c>
      <c r="E3" s="4">
        <v>202</v>
      </c>
      <c r="F3" s="4">
        <v>189</v>
      </c>
      <c r="G3" s="18">
        <f t="shared" si="0"/>
        <v>812</v>
      </c>
    </row>
    <row r="4" spans="2:7" ht="15.75" x14ac:dyDescent="0.25">
      <c r="B4" s="3" t="s">
        <v>48</v>
      </c>
      <c r="C4" s="4">
        <v>226</v>
      </c>
      <c r="D4" s="4">
        <v>195</v>
      </c>
      <c r="E4" s="4">
        <v>191</v>
      </c>
      <c r="F4" s="4">
        <v>183</v>
      </c>
      <c r="G4" s="18">
        <f t="shared" si="0"/>
        <v>795</v>
      </c>
    </row>
    <row r="5" spans="2:7" ht="15.75" x14ac:dyDescent="0.25">
      <c r="B5" s="3" t="s">
        <v>11</v>
      </c>
      <c r="C5" s="4">
        <v>179</v>
      </c>
      <c r="D5" s="4">
        <v>207</v>
      </c>
      <c r="E5" s="4">
        <v>182</v>
      </c>
      <c r="F5" s="4">
        <v>188</v>
      </c>
      <c r="G5" s="18">
        <f t="shared" si="0"/>
        <v>756</v>
      </c>
    </row>
    <row r="6" spans="2:7" ht="15.75" x14ac:dyDescent="0.25">
      <c r="B6" s="6" t="s">
        <v>9</v>
      </c>
      <c r="C6" s="4">
        <v>230</v>
      </c>
      <c r="D6" s="4">
        <v>179</v>
      </c>
      <c r="E6" s="4">
        <v>170</v>
      </c>
      <c r="F6" s="4">
        <v>165</v>
      </c>
      <c r="G6" s="18">
        <f t="shared" si="0"/>
        <v>744</v>
      </c>
    </row>
    <row r="7" spans="2:7" ht="15.75" x14ac:dyDescent="0.25">
      <c r="B7" s="6" t="s">
        <v>12</v>
      </c>
      <c r="C7" s="4">
        <v>171</v>
      </c>
      <c r="D7" s="4">
        <v>237</v>
      </c>
      <c r="E7" s="4">
        <v>171</v>
      </c>
      <c r="F7" s="4">
        <v>153</v>
      </c>
      <c r="G7" s="18">
        <f t="shared" si="0"/>
        <v>732</v>
      </c>
    </row>
    <row r="8" spans="2:7" ht="15.75" x14ac:dyDescent="0.25">
      <c r="B8" s="6" t="s">
        <v>29</v>
      </c>
      <c r="C8" s="4">
        <v>180</v>
      </c>
      <c r="D8" s="4">
        <v>223</v>
      </c>
      <c r="E8" s="4">
        <v>156</v>
      </c>
      <c r="F8" s="4">
        <v>171</v>
      </c>
      <c r="G8" s="18">
        <f t="shared" si="0"/>
        <v>730</v>
      </c>
    </row>
    <row r="9" spans="2:7" ht="15.75" x14ac:dyDescent="0.25">
      <c r="B9" s="6" t="s">
        <v>18</v>
      </c>
      <c r="C9" s="4">
        <v>144</v>
      </c>
      <c r="D9" s="4">
        <v>185</v>
      </c>
      <c r="E9" s="4">
        <v>171</v>
      </c>
      <c r="F9" s="4">
        <v>210</v>
      </c>
      <c r="G9" s="18">
        <f t="shared" si="0"/>
        <v>710</v>
      </c>
    </row>
    <row r="10" spans="2:7" ht="15.75" x14ac:dyDescent="0.25">
      <c r="B10" s="6" t="s">
        <v>53</v>
      </c>
      <c r="C10" s="4">
        <v>164</v>
      </c>
      <c r="D10" s="4">
        <v>224</v>
      </c>
      <c r="E10" s="4">
        <v>149</v>
      </c>
      <c r="F10" s="4">
        <v>168</v>
      </c>
      <c r="G10" s="18">
        <f t="shared" si="0"/>
        <v>705</v>
      </c>
    </row>
    <row r="11" spans="2:7" ht="15.75" x14ac:dyDescent="0.25">
      <c r="B11" s="6" t="s">
        <v>15</v>
      </c>
      <c r="C11" s="4">
        <v>187</v>
      </c>
      <c r="D11" s="4">
        <v>173</v>
      </c>
      <c r="E11" s="4">
        <v>166</v>
      </c>
      <c r="F11" s="4">
        <v>167</v>
      </c>
      <c r="G11" s="18">
        <f t="shared" si="0"/>
        <v>693</v>
      </c>
    </row>
    <row r="12" spans="2:7" ht="15.75" x14ac:dyDescent="0.25">
      <c r="B12" s="6" t="s">
        <v>19</v>
      </c>
      <c r="C12" s="4">
        <v>196</v>
      </c>
      <c r="D12" s="4">
        <v>152</v>
      </c>
      <c r="E12" s="4">
        <v>193</v>
      </c>
      <c r="F12" s="4">
        <v>139</v>
      </c>
      <c r="G12" s="18">
        <f t="shared" si="0"/>
        <v>680</v>
      </c>
    </row>
    <row r="13" spans="2:7" ht="15.75" x14ac:dyDescent="0.25">
      <c r="B13" s="3" t="s">
        <v>54</v>
      </c>
      <c r="C13" s="4">
        <v>141</v>
      </c>
      <c r="D13" s="4">
        <v>167</v>
      </c>
      <c r="E13" s="4">
        <v>194</v>
      </c>
      <c r="F13" s="4">
        <v>167</v>
      </c>
      <c r="G13" s="18">
        <f t="shared" si="0"/>
        <v>669</v>
      </c>
    </row>
    <row r="14" spans="2:7" ht="15.75" x14ac:dyDescent="0.25">
      <c r="B14" s="3" t="s">
        <v>51</v>
      </c>
      <c r="C14" s="4">
        <v>144</v>
      </c>
      <c r="D14" s="4">
        <v>149</v>
      </c>
      <c r="E14" s="4">
        <v>184</v>
      </c>
      <c r="F14" s="4">
        <v>140</v>
      </c>
      <c r="G14" s="18">
        <f t="shared" si="0"/>
        <v>617</v>
      </c>
    </row>
    <row r="15" spans="2:7" ht="15.75" x14ac:dyDescent="0.25">
      <c r="B15" s="3" t="s">
        <v>23</v>
      </c>
      <c r="C15" s="4">
        <v>152</v>
      </c>
      <c r="D15" s="4">
        <v>149</v>
      </c>
      <c r="E15" s="4">
        <v>168</v>
      </c>
      <c r="F15" s="4">
        <v>133</v>
      </c>
      <c r="G15" s="18">
        <f t="shared" si="0"/>
        <v>602</v>
      </c>
    </row>
    <row r="16" spans="2:7" ht="15.75" x14ac:dyDescent="0.25">
      <c r="B16" s="3" t="s">
        <v>24</v>
      </c>
      <c r="C16" s="4">
        <v>175</v>
      </c>
      <c r="D16" s="4">
        <v>103</v>
      </c>
      <c r="E16" s="4">
        <v>134</v>
      </c>
      <c r="F16" s="4">
        <v>134</v>
      </c>
      <c r="G16" s="18">
        <f t="shared" si="0"/>
        <v>546</v>
      </c>
    </row>
    <row r="17" spans="2:7" ht="15.75" x14ac:dyDescent="0.25">
      <c r="B17" s="3" t="s">
        <v>25</v>
      </c>
      <c r="C17" s="4">
        <v>129</v>
      </c>
      <c r="D17" s="4">
        <v>133</v>
      </c>
      <c r="E17" s="4">
        <v>132</v>
      </c>
      <c r="F17" s="4">
        <v>115</v>
      </c>
      <c r="G17" s="18">
        <f t="shared" si="0"/>
        <v>509</v>
      </c>
    </row>
    <row r="18" spans="2:7" ht="15.75" x14ac:dyDescent="0.25">
      <c r="C18" s="10"/>
      <c r="D18" s="10"/>
      <c r="E18" s="10"/>
      <c r="F18" s="10"/>
      <c r="G18" s="10"/>
    </row>
    <row r="20" spans="2:7" ht="15.75" x14ac:dyDescent="0.25">
      <c r="B20" s="14" t="s">
        <v>55</v>
      </c>
      <c r="C20" s="4">
        <v>166</v>
      </c>
      <c r="D20" s="4">
        <v>183</v>
      </c>
      <c r="E20" s="4">
        <v>161</v>
      </c>
      <c r="F20" s="4">
        <v>177</v>
      </c>
      <c r="G20" s="18">
        <f t="shared" ref="G20:G27" si="1">SUM(C20:F20)</f>
        <v>687</v>
      </c>
    </row>
    <row r="21" spans="2:7" ht="15.75" x14ac:dyDescent="0.25">
      <c r="B21" s="14" t="s">
        <v>35</v>
      </c>
      <c r="C21" s="4">
        <v>163</v>
      </c>
      <c r="D21" s="4">
        <v>139</v>
      </c>
      <c r="E21" s="4">
        <v>174</v>
      </c>
      <c r="F21" s="4">
        <v>166</v>
      </c>
      <c r="G21" s="18">
        <f t="shared" si="1"/>
        <v>642</v>
      </c>
    </row>
    <row r="22" spans="2:7" ht="15.75" x14ac:dyDescent="0.25">
      <c r="B22" s="14" t="s">
        <v>56</v>
      </c>
      <c r="C22" s="4">
        <v>126</v>
      </c>
      <c r="D22" s="4">
        <v>168</v>
      </c>
      <c r="E22" s="4">
        <v>158</v>
      </c>
      <c r="F22" s="4">
        <v>155</v>
      </c>
      <c r="G22" s="18">
        <f t="shared" si="1"/>
        <v>607</v>
      </c>
    </row>
    <row r="23" spans="2:7" ht="15.75" x14ac:dyDescent="0.25">
      <c r="B23" s="14" t="s">
        <v>42</v>
      </c>
      <c r="C23" s="4">
        <v>118</v>
      </c>
      <c r="D23" s="4">
        <v>179</v>
      </c>
      <c r="E23" s="4">
        <v>153</v>
      </c>
      <c r="F23" s="4">
        <v>124</v>
      </c>
      <c r="G23" s="18">
        <f t="shared" si="1"/>
        <v>574</v>
      </c>
    </row>
    <row r="24" spans="2:7" ht="15.75" x14ac:dyDescent="0.25">
      <c r="B24" s="36" t="s">
        <v>38</v>
      </c>
      <c r="C24" s="4">
        <v>125</v>
      </c>
      <c r="D24" s="4">
        <v>124</v>
      </c>
      <c r="E24" s="4">
        <v>174</v>
      </c>
      <c r="F24" s="4">
        <v>114</v>
      </c>
      <c r="G24" s="18">
        <f t="shared" si="1"/>
        <v>537</v>
      </c>
    </row>
    <row r="25" spans="2:7" ht="15.75" x14ac:dyDescent="0.25">
      <c r="B25" s="28" t="s">
        <v>57</v>
      </c>
      <c r="C25" s="4">
        <v>124</v>
      </c>
      <c r="D25" s="4">
        <v>137</v>
      </c>
      <c r="E25" s="4">
        <v>158</v>
      </c>
      <c r="F25" s="4">
        <v>116</v>
      </c>
      <c r="G25" s="18">
        <f t="shared" si="1"/>
        <v>535</v>
      </c>
    </row>
    <row r="26" spans="2:7" ht="15.75" x14ac:dyDescent="0.25">
      <c r="B26" s="14" t="s">
        <v>50</v>
      </c>
      <c r="C26" s="4">
        <v>151</v>
      </c>
      <c r="D26" s="4">
        <v>104</v>
      </c>
      <c r="E26" s="4">
        <v>127</v>
      </c>
      <c r="F26" s="4">
        <v>118</v>
      </c>
      <c r="G26" s="18">
        <f t="shared" si="1"/>
        <v>500</v>
      </c>
    </row>
    <row r="27" spans="2:7" ht="15.75" x14ac:dyDescent="0.25">
      <c r="B27" s="14" t="s">
        <v>58</v>
      </c>
      <c r="C27" s="4">
        <v>127</v>
      </c>
      <c r="D27" s="4">
        <v>74</v>
      </c>
      <c r="E27" s="4">
        <v>106</v>
      </c>
      <c r="F27" s="4">
        <v>116</v>
      </c>
      <c r="G27" s="18">
        <f t="shared" si="1"/>
        <v>423</v>
      </c>
    </row>
    <row r="28" spans="2:7" ht="15.75" x14ac:dyDescent="0.25">
      <c r="B28" s="33"/>
      <c r="C28" s="37"/>
      <c r="D28" s="37"/>
      <c r="E28" s="37"/>
      <c r="F28" s="37"/>
      <c r="G28" s="38"/>
    </row>
    <row r="29" spans="2:7" ht="15.75" x14ac:dyDescent="0.25">
      <c r="B29" s="33"/>
      <c r="C29" s="37"/>
      <c r="D29" s="37"/>
      <c r="E29" s="37"/>
      <c r="F29" s="37"/>
      <c r="G29" s="38"/>
    </row>
    <row r="30" spans="2:7" ht="15.75" x14ac:dyDescent="0.25">
      <c r="B30" s="33" t="s">
        <v>59</v>
      </c>
      <c r="D30" s="39" t="s">
        <v>60</v>
      </c>
      <c r="F30" t="s">
        <v>60</v>
      </c>
      <c r="G30" t="s">
        <v>61</v>
      </c>
    </row>
    <row r="31" spans="2:7" x14ac:dyDescent="0.25">
      <c r="B31" s="40">
        <v>45567</v>
      </c>
      <c r="C31" t="s">
        <v>62</v>
      </c>
      <c r="D31">
        <v>15708</v>
      </c>
      <c r="E31" t="s">
        <v>63</v>
      </c>
      <c r="F31">
        <v>14445</v>
      </c>
      <c r="G31">
        <v>1263</v>
      </c>
    </row>
  </sheetData>
  <sortState ref="B2:G18">
    <sortCondition descending="1" ref="G2:G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2" max="2" width="22.5703125" bestFit="1" customWidth="1"/>
    <col min="3" max="7" width="9.140625" style="2"/>
  </cols>
  <sheetData>
    <row r="1" spans="2:7" x14ac:dyDescent="0.25">
      <c r="B1" s="39" t="s">
        <v>74</v>
      </c>
    </row>
    <row r="2" spans="2:7" ht="15.75" x14ac:dyDescent="0.25">
      <c r="B2" s="3" t="s">
        <v>16</v>
      </c>
      <c r="C2" s="4">
        <v>203</v>
      </c>
      <c r="D2" s="4">
        <v>227</v>
      </c>
      <c r="E2" s="4">
        <v>196</v>
      </c>
      <c r="F2" s="4">
        <v>195</v>
      </c>
      <c r="G2" s="4">
        <f t="shared" ref="G2:G17" si="0">SUM(C2:F2)</f>
        <v>821</v>
      </c>
    </row>
    <row r="3" spans="2:7" ht="15.75" x14ac:dyDescent="0.25">
      <c r="B3" s="3" t="s">
        <v>5</v>
      </c>
      <c r="C3" s="4">
        <v>207</v>
      </c>
      <c r="D3" s="4">
        <v>152</v>
      </c>
      <c r="E3" s="4">
        <v>223</v>
      </c>
      <c r="F3" s="4">
        <v>211</v>
      </c>
      <c r="G3" s="4">
        <f t="shared" si="0"/>
        <v>793</v>
      </c>
    </row>
    <row r="4" spans="2:7" ht="15.75" x14ac:dyDescent="0.25">
      <c r="B4" s="3" t="s">
        <v>67</v>
      </c>
      <c r="C4" s="4">
        <v>215</v>
      </c>
      <c r="D4" s="4">
        <v>206</v>
      </c>
      <c r="E4" s="4">
        <v>167</v>
      </c>
      <c r="F4" s="4">
        <v>191</v>
      </c>
      <c r="G4" s="4">
        <f t="shared" si="0"/>
        <v>779</v>
      </c>
    </row>
    <row r="5" spans="2:7" ht="15.75" x14ac:dyDescent="0.25">
      <c r="B5" s="3" t="s">
        <v>49</v>
      </c>
      <c r="C5" s="4">
        <v>179</v>
      </c>
      <c r="D5" s="4">
        <v>201</v>
      </c>
      <c r="E5" s="4">
        <v>225</v>
      </c>
      <c r="F5" s="4">
        <v>167</v>
      </c>
      <c r="G5" s="4">
        <f t="shared" si="0"/>
        <v>772</v>
      </c>
    </row>
    <row r="6" spans="2:7" ht="15.75" x14ac:dyDescent="0.25">
      <c r="B6" s="3" t="s">
        <v>64</v>
      </c>
      <c r="C6" s="4">
        <v>230</v>
      </c>
      <c r="D6" s="4">
        <v>184</v>
      </c>
      <c r="E6" s="4">
        <v>174</v>
      </c>
      <c r="F6" s="4">
        <v>172</v>
      </c>
      <c r="G6" s="4">
        <f t="shared" si="0"/>
        <v>760</v>
      </c>
    </row>
    <row r="7" spans="2:7" ht="15.75" x14ac:dyDescent="0.25">
      <c r="B7" s="3" t="s">
        <v>22</v>
      </c>
      <c r="C7" s="4">
        <v>165</v>
      </c>
      <c r="D7" s="4">
        <v>193</v>
      </c>
      <c r="E7" s="4">
        <v>246</v>
      </c>
      <c r="F7" s="4">
        <v>149</v>
      </c>
      <c r="G7" s="4">
        <f t="shared" si="0"/>
        <v>753</v>
      </c>
    </row>
    <row r="8" spans="2:7" ht="15.75" x14ac:dyDescent="0.25">
      <c r="B8" s="3" t="s">
        <v>14</v>
      </c>
      <c r="C8" s="4">
        <v>176</v>
      </c>
      <c r="D8" s="4">
        <v>172</v>
      </c>
      <c r="E8" s="4">
        <v>204</v>
      </c>
      <c r="F8" s="4">
        <v>186</v>
      </c>
      <c r="G8" s="4">
        <f t="shared" si="0"/>
        <v>738</v>
      </c>
    </row>
    <row r="9" spans="2:7" ht="15.75" x14ac:dyDescent="0.25">
      <c r="B9" s="3" t="s">
        <v>10</v>
      </c>
      <c r="C9" s="4">
        <v>212</v>
      </c>
      <c r="D9" s="4">
        <v>154</v>
      </c>
      <c r="E9" s="4">
        <v>171</v>
      </c>
      <c r="F9" s="4">
        <v>160</v>
      </c>
      <c r="G9" s="4">
        <f t="shared" si="0"/>
        <v>697</v>
      </c>
    </row>
    <row r="10" spans="2:7" ht="15.75" x14ac:dyDescent="0.25">
      <c r="B10" s="3" t="s">
        <v>47</v>
      </c>
      <c r="C10" s="4">
        <v>187</v>
      </c>
      <c r="D10" s="4">
        <v>187</v>
      </c>
      <c r="E10" s="4">
        <v>153</v>
      </c>
      <c r="F10" s="4">
        <v>147</v>
      </c>
      <c r="G10" s="4">
        <f t="shared" si="0"/>
        <v>674</v>
      </c>
    </row>
    <row r="11" spans="2:7" ht="15.75" x14ac:dyDescent="0.25">
      <c r="B11" s="3" t="s">
        <v>68</v>
      </c>
      <c r="C11" s="4">
        <v>193</v>
      </c>
      <c r="D11" s="4">
        <v>159</v>
      </c>
      <c r="E11" s="4">
        <v>178</v>
      </c>
      <c r="F11" s="4">
        <v>137</v>
      </c>
      <c r="G11" s="4">
        <f t="shared" si="0"/>
        <v>667</v>
      </c>
    </row>
    <row r="12" spans="2:7" ht="15.75" x14ac:dyDescent="0.25">
      <c r="B12" s="3" t="s">
        <v>7</v>
      </c>
      <c r="C12" s="4">
        <v>142</v>
      </c>
      <c r="D12" s="4">
        <v>154</v>
      </c>
      <c r="E12" s="4">
        <v>202</v>
      </c>
      <c r="F12" s="4">
        <v>167</v>
      </c>
      <c r="G12" s="4">
        <f t="shared" si="0"/>
        <v>665</v>
      </c>
    </row>
    <row r="13" spans="2:7" ht="15.75" x14ac:dyDescent="0.25">
      <c r="B13" s="3" t="s">
        <v>69</v>
      </c>
      <c r="C13" s="4">
        <v>183</v>
      </c>
      <c r="D13" s="4">
        <v>182</v>
      </c>
      <c r="E13" s="4">
        <v>160</v>
      </c>
      <c r="F13" s="4">
        <v>125</v>
      </c>
      <c r="G13" s="4">
        <f t="shared" si="0"/>
        <v>650</v>
      </c>
    </row>
    <row r="14" spans="2:7" ht="15.75" x14ac:dyDescent="0.25">
      <c r="B14" s="3" t="s">
        <v>66</v>
      </c>
      <c r="C14" s="4">
        <v>144</v>
      </c>
      <c r="D14" s="4">
        <v>127</v>
      </c>
      <c r="E14" s="4">
        <v>158</v>
      </c>
      <c r="F14" s="4">
        <v>185</v>
      </c>
      <c r="G14" s="4">
        <f t="shared" si="0"/>
        <v>614</v>
      </c>
    </row>
    <row r="15" spans="2:7" ht="15.75" x14ac:dyDescent="0.25">
      <c r="B15" s="3" t="s">
        <v>26</v>
      </c>
      <c r="C15" s="4">
        <v>180</v>
      </c>
      <c r="D15" s="4">
        <v>119</v>
      </c>
      <c r="E15" s="4">
        <v>159</v>
      </c>
      <c r="F15" s="4">
        <v>152</v>
      </c>
      <c r="G15" s="4">
        <f t="shared" si="0"/>
        <v>610</v>
      </c>
    </row>
    <row r="16" spans="2:7" ht="15.75" x14ac:dyDescent="0.25">
      <c r="B16" s="3" t="s">
        <v>21</v>
      </c>
      <c r="C16" s="4">
        <v>150</v>
      </c>
      <c r="D16" s="4">
        <v>138</v>
      </c>
      <c r="E16" s="4">
        <v>132</v>
      </c>
      <c r="F16" s="4">
        <v>137</v>
      </c>
      <c r="G16" s="4">
        <f t="shared" si="0"/>
        <v>557</v>
      </c>
    </row>
    <row r="17" spans="2:7" ht="15.75" x14ac:dyDescent="0.25">
      <c r="B17" s="3" t="s">
        <v>28</v>
      </c>
      <c r="C17" s="4">
        <v>115</v>
      </c>
      <c r="D17" s="4">
        <v>127</v>
      </c>
      <c r="E17" s="4">
        <v>111</v>
      </c>
      <c r="F17" s="4">
        <v>129</v>
      </c>
      <c r="G17" s="4">
        <f t="shared" si="0"/>
        <v>482</v>
      </c>
    </row>
    <row r="19" spans="2:7" x14ac:dyDescent="0.25">
      <c r="G19" s="2">
        <f>SUM(G2:G18)</f>
        <v>11032</v>
      </c>
    </row>
    <row r="22" spans="2:7" ht="15.75" x14ac:dyDescent="0.25">
      <c r="B22" s="14" t="s">
        <v>34</v>
      </c>
      <c r="C22" s="4">
        <v>201</v>
      </c>
      <c r="D22" s="4">
        <v>205</v>
      </c>
      <c r="E22" s="4">
        <v>217</v>
      </c>
      <c r="F22" s="4">
        <v>160</v>
      </c>
      <c r="G22" s="4">
        <f t="shared" ref="G22:G29" si="1">SUM(C22:F22)</f>
        <v>783</v>
      </c>
    </row>
    <row r="23" spans="2:7" ht="15.75" x14ac:dyDescent="0.25">
      <c r="B23" s="14" t="s">
        <v>37</v>
      </c>
      <c r="C23" s="4">
        <v>190</v>
      </c>
      <c r="D23" s="4">
        <v>137</v>
      </c>
      <c r="E23" s="4">
        <v>184</v>
      </c>
      <c r="F23" s="4">
        <v>160</v>
      </c>
      <c r="G23" s="4">
        <f t="shared" si="1"/>
        <v>671</v>
      </c>
    </row>
    <row r="24" spans="2:7" ht="15.75" x14ac:dyDescent="0.25">
      <c r="B24" s="14" t="s">
        <v>36</v>
      </c>
      <c r="C24" s="4">
        <v>192</v>
      </c>
      <c r="D24" s="4">
        <v>138</v>
      </c>
      <c r="E24" s="4">
        <v>153</v>
      </c>
      <c r="F24" s="4">
        <v>157</v>
      </c>
      <c r="G24" s="4">
        <f t="shared" si="1"/>
        <v>640</v>
      </c>
    </row>
    <row r="25" spans="2:7" ht="15.75" x14ac:dyDescent="0.25">
      <c r="B25" s="14" t="s">
        <v>113</v>
      </c>
      <c r="C25" s="4">
        <v>176</v>
      </c>
      <c r="D25" s="4">
        <v>137</v>
      </c>
      <c r="E25" s="4">
        <v>171</v>
      </c>
      <c r="F25" s="4">
        <v>137</v>
      </c>
      <c r="G25" s="4">
        <f t="shared" si="1"/>
        <v>621</v>
      </c>
    </row>
    <row r="26" spans="2:7" ht="15.75" x14ac:dyDescent="0.25">
      <c r="B26" s="14" t="s">
        <v>43</v>
      </c>
      <c r="C26" s="4">
        <v>137</v>
      </c>
      <c r="D26" s="4">
        <v>161</v>
      </c>
      <c r="E26" s="4">
        <v>119</v>
      </c>
      <c r="F26" s="4">
        <v>125</v>
      </c>
      <c r="G26" s="4">
        <f t="shared" si="1"/>
        <v>542</v>
      </c>
    </row>
    <row r="27" spans="2:7" ht="15.75" x14ac:dyDescent="0.25">
      <c r="B27" s="14" t="s">
        <v>39</v>
      </c>
      <c r="C27" s="4">
        <v>123</v>
      </c>
      <c r="D27" s="4">
        <v>158</v>
      </c>
      <c r="E27" s="4">
        <v>105</v>
      </c>
      <c r="F27" s="4">
        <v>123</v>
      </c>
      <c r="G27" s="4">
        <f t="shared" si="1"/>
        <v>509</v>
      </c>
    </row>
    <row r="28" spans="2:7" ht="15.75" x14ac:dyDescent="0.25">
      <c r="B28" s="14" t="s">
        <v>41</v>
      </c>
      <c r="C28" s="4">
        <v>114</v>
      </c>
      <c r="D28" s="4">
        <v>116</v>
      </c>
      <c r="E28" s="4">
        <v>118</v>
      </c>
      <c r="F28" s="4">
        <v>109</v>
      </c>
      <c r="G28" s="4">
        <f t="shared" si="1"/>
        <v>457</v>
      </c>
    </row>
    <row r="29" spans="2:7" ht="15.75" x14ac:dyDescent="0.25">
      <c r="B29" s="14" t="s">
        <v>70</v>
      </c>
      <c r="C29" s="4">
        <v>94</v>
      </c>
      <c r="D29" s="4">
        <v>99</v>
      </c>
      <c r="E29" s="4">
        <v>128</v>
      </c>
      <c r="F29" s="4">
        <v>109</v>
      </c>
      <c r="G29" s="4">
        <f t="shared" si="1"/>
        <v>430</v>
      </c>
    </row>
    <row r="31" spans="2:7" x14ac:dyDescent="0.25">
      <c r="G31" s="2">
        <f>SUM(G22:G30)</f>
        <v>4653</v>
      </c>
    </row>
    <row r="33" spans="2:6" x14ac:dyDescent="0.25">
      <c r="B33" t="s">
        <v>71</v>
      </c>
      <c r="D33" s="2">
        <f>SUM(G31,G19)</f>
        <v>15685</v>
      </c>
      <c r="F33" s="2" t="s">
        <v>72</v>
      </c>
    </row>
    <row r="34" spans="2:6" x14ac:dyDescent="0.25">
      <c r="B34" t="s">
        <v>73</v>
      </c>
      <c r="D34" s="2">
        <v>15692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37" sqref="I37"/>
    </sheetView>
  </sheetViews>
  <sheetFormatPr defaultRowHeight="15" x14ac:dyDescent="0.25"/>
  <cols>
    <col min="2" max="2" width="21.7109375" bestFit="1" customWidth="1"/>
    <col min="3" max="6" width="7.42578125" style="2" customWidth="1"/>
    <col min="7" max="7" width="8.85546875" style="2"/>
  </cols>
  <sheetData>
    <row r="1" spans="1:7" s="32" customFormat="1" x14ac:dyDescent="0.25">
      <c r="B1" s="45" t="s">
        <v>100</v>
      </c>
      <c r="C1" s="34"/>
      <c r="D1" s="34"/>
      <c r="E1" s="34"/>
      <c r="F1" s="34"/>
      <c r="G1" s="35"/>
    </row>
    <row r="2" spans="1:7" ht="15.75" x14ac:dyDescent="0.25">
      <c r="A2">
        <v>1</v>
      </c>
      <c r="B2" s="3" t="s">
        <v>11</v>
      </c>
      <c r="C2" s="4">
        <v>191</v>
      </c>
      <c r="D2" s="4">
        <v>219</v>
      </c>
      <c r="E2" s="4">
        <v>181</v>
      </c>
      <c r="F2" s="4">
        <v>213</v>
      </c>
      <c r="G2" s="18">
        <f t="shared" ref="G2:G17" si="0">SUM(C2:F2)</f>
        <v>804</v>
      </c>
    </row>
    <row r="3" spans="1:7" ht="15.75" x14ac:dyDescent="0.25">
      <c r="A3">
        <v>2</v>
      </c>
      <c r="B3" s="6" t="s">
        <v>19</v>
      </c>
      <c r="C3" s="4">
        <v>188</v>
      </c>
      <c r="D3" s="4">
        <v>187</v>
      </c>
      <c r="E3" s="4">
        <v>209</v>
      </c>
      <c r="F3" s="4">
        <v>174</v>
      </c>
      <c r="G3" s="18">
        <f t="shared" si="0"/>
        <v>758</v>
      </c>
    </row>
    <row r="4" spans="1:7" ht="15.75" x14ac:dyDescent="0.25">
      <c r="A4">
        <v>3</v>
      </c>
      <c r="B4" s="6" t="s">
        <v>94</v>
      </c>
      <c r="C4" s="4">
        <v>184</v>
      </c>
      <c r="D4" s="4">
        <v>149</v>
      </c>
      <c r="E4" s="4">
        <v>213</v>
      </c>
      <c r="F4" s="4">
        <v>207</v>
      </c>
      <c r="G4" s="18">
        <f t="shared" si="0"/>
        <v>753</v>
      </c>
    </row>
    <row r="5" spans="1:7" ht="15.75" x14ac:dyDescent="0.25">
      <c r="A5">
        <v>4</v>
      </c>
      <c r="B5" s="30" t="s">
        <v>10</v>
      </c>
      <c r="C5" s="4">
        <v>223</v>
      </c>
      <c r="D5" s="4">
        <v>178</v>
      </c>
      <c r="E5" s="4">
        <v>160</v>
      </c>
      <c r="F5" s="4">
        <v>182</v>
      </c>
      <c r="G5" s="18">
        <f t="shared" si="0"/>
        <v>743</v>
      </c>
    </row>
    <row r="6" spans="1:7" ht="15.75" x14ac:dyDescent="0.25">
      <c r="A6">
        <v>5</v>
      </c>
      <c r="B6" s="6" t="s">
        <v>89</v>
      </c>
      <c r="C6" s="4">
        <v>203</v>
      </c>
      <c r="D6" s="4">
        <v>161</v>
      </c>
      <c r="E6" s="4">
        <v>175</v>
      </c>
      <c r="F6" s="4">
        <v>196</v>
      </c>
      <c r="G6" s="18">
        <f t="shared" si="0"/>
        <v>735</v>
      </c>
    </row>
    <row r="7" spans="1:7" ht="15.75" x14ac:dyDescent="0.25">
      <c r="A7">
        <v>6</v>
      </c>
      <c r="B7" s="3" t="s">
        <v>54</v>
      </c>
      <c r="C7" s="4">
        <v>170</v>
      </c>
      <c r="D7" s="4">
        <v>140</v>
      </c>
      <c r="E7" s="4">
        <v>201</v>
      </c>
      <c r="F7" s="4">
        <v>177</v>
      </c>
      <c r="G7" s="18">
        <f t="shared" si="0"/>
        <v>688</v>
      </c>
    </row>
    <row r="8" spans="1:7" ht="15.75" x14ac:dyDescent="0.25">
      <c r="A8">
        <v>7</v>
      </c>
      <c r="B8" s="3" t="s">
        <v>69</v>
      </c>
      <c r="C8" s="4">
        <v>167</v>
      </c>
      <c r="D8" s="4">
        <v>173</v>
      </c>
      <c r="E8" s="4">
        <v>167</v>
      </c>
      <c r="F8" s="4">
        <v>180</v>
      </c>
      <c r="G8" s="18">
        <f t="shared" si="0"/>
        <v>687</v>
      </c>
    </row>
    <row r="9" spans="1:7" ht="15.75" x14ac:dyDescent="0.25">
      <c r="A9">
        <v>8</v>
      </c>
      <c r="B9" s="6" t="s">
        <v>9</v>
      </c>
      <c r="C9" s="4">
        <v>158</v>
      </c>
      <c r="D9" s="4">
        <v>206</v>
      </c>
      <c r="E9" s="4">
        <v>145</v>
      </c>
      <c r="F9" s="4">
        <v>167</v>
      </c>
      <c r="G9" s="18">
        <f t="shared" si="0"/>
        <v>676</v>
      </c>
    </row>
    <row r="10" spans="1:7" ht="15.75" x14ac:dyDescent="0.25">
      <c r="A10">
        <v>9</v>
      </c>
      <c r="B10" s="6" t="s">
        <v>93</v>
      </c>
      <c r="C10" s="4">
        <v>150</v>
      </c>
      <c r="D10" s="4">
        <v>168</v>
      </c>
      <c r="E10" s="4">
        <v>169</v>
      </c>
      <c r="F10" s="4">
        <v>186</v>
      </c>
      <c r="G10" s="18">
        <f t="shared" si="0"/>
        <v>673</v>
      </c>
    </row>
    <row r="11" spans="1:7" ht="15.75" x14ac:dyDescent="0.25">
      <c r="A11">
        <v>10</v>
      </c>
      <c r="B11" s="6" t="s">
        <v>91</v>
      </c>
      <c r="C11" s="4">
        <v>145</v>
      </c>
      <c r="D11" s="4">
        <v>189</v>
      </c>
      <c r="E11" s="4">
        <v>136</v>
      </c>
      <c r="F11" s="4">
        <v>167</v>
      </c>
      <c r="G11" s="18">
        <f t="shared" si="0"/>
        <v>637</v>
      </c>
    </row>
    <row r="12" spans="1:7" ht="15.75" x14ac:dyDescent="0.25">
      <c r="A12">
        <v>11</v>
      </c>
      <c r="B12" s="6" t="s">
        <v>92</v>
      </c>
      <c r="C12" s="4">
        <v>165</v>
      </c>
      <c r="D12" s="4">
        <v>178</v>
      </c>
      <c r="E12" s="4">
        <v>118</v>
      </c>
      <c r="F12" s="4">
        <v>151</v>
      </c>
      <c r="G12" s="18">
        <f t="shared" si="0"/>
        <v>612</v>
      </c>
    </row>
    <row r="13" spans="1:7" ht="15.75" x14ac:dyDescent="0.25">
      <c r="A13">
        <v>12</v>
      </c>
      <c r="B13" s="6" t="s">
        <v>18</v>
      </c>
      <c r="C13" s="4">
        <v>163</v>
      </c>
      <c r="D13" s="4">
        <v>158</v>
      </c>
      <c r="E13" s="4">
        <v>159</v>
      </c>
      <c r="F13" s="4">
        <v>126</v>
      </c>
      <c r="G13" s="18">
        <f t="shared" si="0"/>
        <v>606</v>
      </c>
    </row>
    <row r="14" spans="1:7" ht="15.75" x14ac:dyDescent="0.25">
      <c r="A14">
        <v>13</v>
      </c>
      <c r="B14" s="6" t="s">
        <v>20</v>
      </c>
      <c r="C14" s="4">
        <v>162</v>
      </c>
      <c r="D14" s="4">
        <v>138</v>
      </c>
      <c r="E14" s="4">
        <v>132</v>
      </c>
      <c r="F14" s="4">
        <v>169</v>
      </c>
      <c r="G14" s="18">
        <f t="shared" si="0"/>
        <v>601</v>
      </c>
    </row>
    <row r="15" spans="1:7" ht="15.75" x14ac:dyDescent="0.25">
      <c r="A15">
        <v>14</v>
      </c>
      <c r="B15" s="6" t="s">
        <v>90</v>
      </c>
      <c r="C15" s="4">
        <v>115</v>
      </c>
      <c r="D15" s="4">
        <v>134</v>
      </c>
      <c r="E15" s="4">
        <v>173</v>
      </c>
      <c r="F15" s="4">
        <v>176</v>
      </c>
      <c r="G15" s="18">
        <f t="shared" si="0"/>
        <v>598</v>
      </c>
    </row>
    <row r="16" spans="1:7" ht="15.75" x14ac:dyDescent="0.25">
      <c r="A16">
        <v>15</v>
      </c>
      <c r="B16" s="3" t="s">
        <v>23</v>
      </c>
      <c r="C16" s="4">
        <v>131</v>
      </c>
      <c r="D16" s="4">
        <v>172</v>
      </c>
      <c r="E16" s="4">
        <v>138</v>
      </c>
      <c r="F16" s="4">
        <v>124</v>
      </c>
      <c r="G16" s="18">
        <f t="shared" si="0"/>
        <v>565</v>
      </c>
    </row>
    <row r="17" spans="1:7" ht="15.75" x14ac:dyDescent="0.25">
      <c r="A17">
        <v>16</v>
      </c>
      <c r="B17" s="3" t="s">
        <v>24</v>
      </c>
      <c r="C17" s="4">
        <v>104</v>
      </c>
      <c r="D17" s="4">
        <v>130</v>
      </c>
      <c r="E17" s="4">
        <v>137</v>
      </c>
      <c r="F17" s="4">
        <v>178</v>
      </c>
      <c r="G17" s="18">
        <f t="shared" si="0"/>
        <v>549</v>
      </c>
    </row>
    <row r="18" spans="1:7" x14ac:dyDescent="0.25">
      <c r="G18" s="2">
        <f>SUM(G2:G17)</f>
        <v>10685</v>
      </c>
    </row>
    <row r="21" spans="1:7" ht="15.75" x14ac:dyDescent="0.25">
      <c r="A21">
        <v>1</v>
      </c>
      <c r="B21" s="14" t="s">
        <v>34</v>
      </c>
      <c r="C21" s="4">
        <v>169</v>
      </c>
      <c r="D21" s="4">
        <v>190</v>
      </c>
      <c r="E21" s="4">
        <v>183</v>
      </c>
      <c r="F21" s="4">
        <v>185</v>
      </c>
      <c r="G21" s="18">
        <f t="shared" ref="G21:G28" si="1">SUM(C21:F21)</f>
        <v>727</v>
      </c>
    </row>
    <row r="22" spans="1:7" ht="15.75" x14ac:dyDescent="0.25">
      <c r="A22">
        <v>2</v>
      </c>
      <c r="B22" s="14" t="s">
        <v>96</v>
      </c>
      <c r="C22" s="4">
        <v>231</v>
      </c>
      <c r="D22" s="4">
        <v>140</v>
      </c>
      <c r="E22" s="4">
        <v>159</v>
      </c>
      <c r="F22" s="4">
        <v>170</v>
      </c>
      <c r="G22" s="18">
        <f t="shared" si="1"/>
        <v>700</v>
      </c>
    </row>
    <row r="23" spans="1:7" ht="15.75" x14ac:dyDescent="0.25">
      <c r="A23">
        <v>3</v>
      </c>
      <c r="B23" s="14" t="s">
        <v>99</v>
      </c>
      <c r="C23" s="4">
        <v>151</v>
      </c>
      <c r="D23" s="4">
        <v>142</v>
      </c>
      <c r="E23" s="4">
        <v>150</v>
      </c>
      <c r="F23" s="4">
        <v>153</v>
      </c>
      <c r="G23" s="18">
        <f t="shared" si="1"/>
        <v>596</v>
      </c>
    </row>
    <row r="24" spans="1:7" ht="15.75" x14ac:dyDescent="0.25">
      <c r="A24">
        <v>4</v>
      </c>
      <c r="B24" s="14" t="s">
        <v>37</v>
      </c>
      <c r="C24" s="4">
        <v>147</v>
      </c>
      <c r="D24" s="4">
        <v>120</v>
      </c>
      <c r="E24" s="4">
        <v>168</v>
      </c>
      <c r="F24" s="4">
        <v>158</v>
      </c>
      <c r="G24" s="18">
        <f t="shared" si="1"/>
        <v>593</v>
      </c>
    </row>
    <row r="25" spans="1:7" ht="15.75" x14ac:dyDescent="0.25">
      <c r="A25">
        <v>5</v>
      </c>
      <c r="B25" s="14" t="s">
        <v>40</v>
      </c>
      <c r="C25" s="4">
        <v>161</v>
      </c>
      <c r="D25" s="4">
        <v>147</v>
      </c>
      <c r="E25" s="4">
        <v>168</v>
      </c>
      <c r="F25" s="4">
        <v>110</v>
      </c>
      <c r="G25" s="18">
        <f t="shared" si="1"/>
        <v>586</v>
      </c>
    </row>
    <row r="26" spans="1:7" ht="15.75" x14ac:dyDescent="0.25">
      <c r="A26">
        <v>6</v>
      </c>
      <c r="B26" s="14" t="s">
        <v>98</v>
      </c>
      <c r="C26" s="4">
        <v>133</v>
      </c>
      <c r="D26" s="4">
        <v>145</v>
      </c>
      <c r="E26" s="4">
        <v>135</v>
      </c>
      <c r="F26" s="4">
        <v>142</v>
      </c>
      <c r="G26" s="18">
        <f t="shared" si="1"/>
        <v>555</v>
      </c>
    </row>
    <row r="27" spans="1:7" ht="15.75" x14ac:dyDescent="0.25">
      <c r="A27">
        <v>7</v>
      </c>
      <c r="B27" s="14" t="s">
        <v>95</v>
      </c>
      <c r="C27" s="4">
        <v>139</v>
      </c>
      <c r="D27" s="4">
        <v>130</v>
      </c>
      <c r="E27" s="4">
        <v>133</v>
      </c>
      <c r="F27" s="4">
        <v>137</v>
      </c>
      <c r="G27" s="18">
        <f t="shared" si="1"/>
        <v>539</v>
      </c>
    </row>
    <row r="28" spans="1:7" ht="15.75" x14ac:dyDescent="0.25">
      <c r="A28">
        <v>8</v>
      </c>
      <c r="B28" s="12" t="s">
        <v>97</v>
      </c>
      <c r="C28" s="4">
        <v>122</v>
      </c>
      <c r="D28" s="4">
        <v>112</v>
      </c>
      <c r="E28" s="4">
        <v>135</v>
      </c>
      <c r="F28" s="4">
        <v>129</v>
      </c>
      <c r="G28" s="18">
        <f t="shared" si="1"/>
        <v>498</v>
      </c>
    </row>
    <row r="29" spans="1:7" x14ac:dyDescent="0.25">
      <c r="G29" s="2">
        <f>SUM(G21:G28)</f>
        <v>4794</v>
      </c>
    </row>
    <row r="31" spans="1:7" x14ac:dyDescent="0.25">
      <c r="D31" s="2" t="s">
        <v>102</v>
      </c>
    </row>
    <row r="32" spans="1:7" x14ac:dyDescent="0.25">
      <c r="B32" t="s">
        <v>62</v>
      </c>
      <c r="C32">
        <v>15479</v>
      </c>
      <c r="D32">
        <v>1653</v>
      </c>
      <c r="E32"/>
    </row>
    <row r="33" spans="2:6" x14ac:dyDescent="0.25">
      <c r="B33" t="s">
        <v>101</v>
      </c>
      <c r="C33">
        <v>13826</v>
      </c>
      <c r="D33"/>
      <c r="E33"/>
      <c r="F33"/>
    </row>
    <row r="34" spans="2:6" x14ac:dyDescent="0.25">
      <c r="C34"/>
      <c r="D34"/>
      <c r="E34"/>
      <c r="F34"/>
    </row>
  </sheetData>
  <sortState ref="B21:G28">
    <sortCondition descending="1" ref="G21:G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G37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6" bestFit="1" customWidth="1"/>
    <col min="4" max="7" width="5.7109375" style="2" customWidth="1"/>
  </cols>
  <sheetData>
    <row r="1" spans="1:7" x14ac:dyDescent="0.25">
      <c r="A1" s="32"/>
      <c r="B1" s="45" t="s">
        <v>103</v>
      </c>
      <c r="C1" s="34"/>
      <c r="D1" s="34"/>
      <c r="E1" s="34"/>
      <c r="F1" s="34"/>
      <c r="G1" s="35" t="s">
        <v>110</v>
      </c>
    </row>
    <row r="2" spans="1:7" ht="15.75" x14ac:dyDescent="0.25">
      <c r="A2">
        <v>1</v>
      </c>
      <c r="B2" s="6" t="s">
        <v>5</v>
      </c>
      <c r="C2" s="10">
        <v>191</v>
      </c>
      <c r="D2" s="10">
        <v>190</v>
      </c>
      <c r="E2" s="10">
        <v>235</v>
      </c>
      <c r="F2" s="10">
        <v>194</v>
      </c>
      <c r="G2" s="18">
        <f t="shared" ref="G2:G17" si="0">SUM(C2:F2)</f>
        <v>810</v>
      </c>
    </row>
    <row r="3" spans="1:7" ht="15.75" x14ac:dyDescent="0.25">
      <c r="A3">
        <v>2</v>
      </c>
      <c r="B3" s="6" t="s">
        <v>48</v>
      </c>
      <c r="C3" s="10">
        <v>225</v>
      </c>
      <c r="D3" s="10">
        <v>192</v>
      </c>
      <c r="E3" s="10">
        <v>195</v>
      </c>
      <c r="F3" s="10">
        <v>190</v>
      </c>
      <c r="G3" s="18">
        <f t="shared" si="0"/>
        <v>802</v>
      </c>
    </row>
    <row r="4" spans="1:7" ht="15.75" x14ac:dyDescent="0.25">
      <c r="A4">
        <v>3</v>
      </c>
      <c r="B4" s="3" t="s">
        <v>51</v>
      </c>
      <c r="C4" s="10">
        <v>203</v>
      </c>
      <c r="D4" s="10">
        <v>200</v>
      </c>
      <c r="E4" s="10">
        <v>189</v>
      </c>
      <c r="F4" s="10">
        <v>196</v>
      </c>
      <c r="G4" s="18">
        <f t="shared" si="0"/>
        <v>788</v>
      </c>
    </row>
    <row r="5" spans="1:7" ht="15.75" x14ac:dyDescent="0.25">
      <c r="A5">
        <v>4</v>
      </c>
      <c r="B5" s="6" t="s">
        <v>14</v>
      </c>
      <c r="C5" s="10">
        <v>255</v>
      </c>
      <c r="D5" s="10">
        <v>185</v>
      </c>
      <c r="E5" s="10">
        <v>169</v>
      </c>
      <c r="F5" s="10">
        <v>172</v>
      </c>
      <c r="G5" s="18">
        <f t="shared" si="0"/>
        <v>781</v>
      </c>
    </row>
    <row r="6" spans="1:7" ht="15.75" x14ac:dyDescent="0.25">
      <c r="A6">
        <v>5</v>
      </c>
      <c r="B6" s="6" t="s">
        <v>94</v>
      </c>
      <c r="C6" s="10">
        <v>164</v>
      </c>
      <c r="D6" s="10">
        <v>178</v>
      </c>
      <c r="E6" s="10">
        <v>248</v>
      </c>
      <c r="F6" s="10">
        <v>177</v>
      </c>
      <c r="G6" s="18">
        <f t="shared" si="0"/>
        <v>767</v>
      </c>
    </row>
    <row r="7" spans="1:7" ht="15.75" x14ac:dyDescent="0.25">
      <c r="A7">
        <v>6</v>
      </c>
      <c r="B7" s="6" t="s">
        <v>7</v>
      </c>
      <c r="C7" s="10">
        <v>190</v>
      </c>
      <c r="D7" s="10">
        <v>190</v>
      </c>
      <c r="E7" s="10">
        <v>190</v>
      </c>
      <c r="F7" s="10">
        <v>147</v>
      </c>
      <c r="G7" s="18">
        <f t="shared" si="0"/>
        <v>717</v>
      </c>
    </row>
    <row r="8" spans="1:7" ht="15.75" x14ac:dyDescent="0.25">
      <c r="A8">
        <v>7</v>
      </c>
      <c r="B8" s="6" t="s">
        <v>107</v>
      </c>
      <c r="C8" s="10">
        <v>148</v>
      </c>
      <c r="D8" s="10">
        <v>194</v>
      </c>
      <c r="E8" s="10">
        <v>173</v>
      </c>
      <c r="F8" s="10">
        <v>200</v>
      </c>
      <c r="G8" s="18">
        <f t="shared" si="0"/>
        <v>715</v>
      </c>
    </row>
    <row r="9" spans="1:7" ht="15.75" x14ac:dyDescent="0.25">
      <c r="A9">
        <v>8</v>
      </c>
      <c r="B9" s="3" t="s">
        <v>104</v>
      </c>
      <c r="C9" s="10">
        <v>183</v>
      </c>
      <c r="D9" s="10">
        <v>203</v>
      </c>
      <c r="E9" s="10">
        <v>163</v>
      </c>
      <c r="F9" s="10">
        <v>155</v>
      </c>
      <c r="G9" s="18">
        <f t="shared" si="0"/>
        <v>704</v>
      </c>
    </row>
    <row r="10" spans="1:7" ht="15.75" x14ac:dyDescent="0.25">
      <c r="A10">
        <v>9</v>
      </c>
      <c r="B10" s="6" t="s">
        <v>66</v>
      </c>
      <c r="C10" s="10">
        <v>223</v>
      </c>
      <c r="D10" s="10">
        <v>145</v>
      </c>
      <c r="E10" s="10">
        <v>157</v>
      </c>
      <c r="F10" s="10">
        <v>171</v>
      </c>
      <c r="G10" s="18">
        <f t="shared" si="0"/>
        <v>696</v>
      </c>
    </row>
    <row r="11" spans="1:7" ht="15.75" x14ac:dyDescent="0.25">
      <c r="A11">
        <v>10</v>
      </c>
      <c r="B11" s="6" t="s">
        <v>105</v>
      </c>
      <c r="C11" s="10">
        <v>200</v>
      </c>
      <c r="D11" s="10">
        <v>172</v>
      </c>
      <c r="E11" s="10">
        <v>136</v>
      </c>
      <c r="F11" s="10">
        <v>181</v>
      </c>
      <c r="G11" s="18">
        <f t="shared" si="0"/>
        <v>689</v>
      </c>
    </row>
    <row r="12" spans="1:7" ht="15.75" x14ac:dyDescent="0.25">
      <c r="A12">
        <v>11</v>
      </c>
      <c r="B12" s="3" t="s">
        <v>106</v>
      </c>
      <c r="C12" s="10">
        <v>160</v>
      </c>
      <c r="D12" s="10">
        <v>148</v>
      </c>
      <c r="E12" s="10">
        <v>189</v>
      </c>
      <c r="F12" s="10">
        <v>189</v>
      </c>
      <c r="G12" s="18">
        <f t="shared" si="0"/>
        <v>686</v>
      </c>
    </row>
    <row r="13" spans="1:7" ht="15.75" x14ac:dyDescent="0.25">
      <c r="A13">
        <v>12</v>
      </c>
      <c r="B13" s="3" t="s">
        <v>22</v>
      </c>
      <c r="C13" s="10">
        <v>180</v>
      </c>
      <c r="D13" s="10">
        <v>156</v>
      </c>
      <c r="E13" s="10">
        <v>203</v>
      </c>
      <c r="F13" s="10">
        <v>142</v>
      </c>
      <c r="G13" s="18">
        <f t="shared" si="0"/>
        <v>681</v>
      </c>
    </row>
    <row r="14" spans="1:7" ht="15.75" x14ac:dyDescent="0.25">
      <c r="A14">
        <v>13</v>
      </c>
      <c r="B14" s="6" t="s">
        <v>64</v>
      </c>
      <c r="C14" s="10">
        <v>148</v>
      </c>
      <c r="D14" s="10">
        <v>141</v>
      </c>
      <c r="E14" s="10">
        <v>181</v>
      </c>
      <c r="F14" s="10">
        <v>188</v>
      </c>
      <c r="G14" s="18">
        <f t="shared" si="0"/>
        <v>658</v>
      </c>
    </row>
    <row r="15" spans="1:7" ht="15.75" x14ac:dyDescent="0.25">
      <c r="A15">
        <v>14</v>
      </c>
      <c r="B15" s="3" t="s">
        <v>108</v>
      </c>
      <c r="C15" s="10">
        <v>138</v>
      </c>
      <c r="D15" s="10">
        <v>163</v>
      </c>
      <c r="E15" s="10">
        <v>128</v>
      </c>
      <c r="F15" s="10">
        <v>148</v>
      </c>
      <c r="G15" s="18">
        <f t="shared" si="0"/>
        <v>577</v>
      </c>
    </row>
    <row r="16" spans="1:7" ht="15.75" x14ac:dyDescent="0.25">
      <c r="A16">
        <v>15</v>
      </c>
      <c r="B16" s="6" t="s">
        <v>21</v>
      </c>
      <c r="C16" s="10">
        <v>124</v>
      </c>
      <c r="D16" s="10">
        <v>148</v>
      </c>
      <c r="E16" s="10">
        <v>157</v>
      </c>
      <c r="F16" s="10">
        <v>98</v>
      </c>
      <c r="G16" s="18">
        <f t="shared" si="0"/>
        <v>527</v>
      </c>
    </row>
    <row r="17" spans="1:7" ht="15.75" x14ac:dyDescent="0.25">
      <c r="A17">
        <v>16</v>
      </c>
      <c r="B17" s="3" t="s">
        <v>29</v>
      </c>
      <c r="C17" s="10">
        <v>118</v>
      </c>
      <c r="D17" s="10">
        <v>126</v>
      </c>
      <c r="E17" s="10">
        <v>120</v>
      </c>
      <c r="F17" s="10">
        <v>108</v>
      </c>
      <c r="G17" s="18">
        <f t="shared" si="0"/>
        <v>472</v>
      </c>
    </row>
    <row r="18" spans="1:7" x14ac:dyDescent="0.25">
      <c r="C18" s="2"/>
      <c r="G18" s="2">
        <f>SUM(G2:G17)</f>
        <v>11070</v>
      </c>
    </row>
    <row r="19" spans="1:7" x14ac:dyDescent="0.25">
      <c r="C19" s="2"/>
    </row>
    <row r="20" spans="1:7" x14ac:dyDescent="0.25">
      <c r="C20" s="2"/>
      <c r="G20" s="2" t="s">
        <v>110</v>
      </c>
    </row>
    <row r="21" spans="1:7" ht="15.75" x14ac:dyDescent="0.25">
      <c r="A21">
        <v>1</v>
      </c>
      <c r="B21" s="12" t="s">
        <v>36</v>
      </c>
      <c r="C21" s="10">
        <v>192</v>
      </c>
      <c r="D21" s="10">
        <v>190</v>
      </c>
      <c r="E21" s="10">
        <v>172</v>
      </c>
      <c r="F21" s="10">
        <v>183</v>
      </c>
      <c r="G21" s="18">
        <f t="shared" ref="G21:G28" si="1">SUM(C21:F21)</f>
        <v>737</v>
      </c>
    </row>
    <row r="22" spans="1:7" ht="15.75" x14ac:dyDescent="0.25">
      <c r="A22">
        <v>2</v>
      </c>
      <c r="B22" s="12" t="s">
        <v>34</v>
      </c>
      <c r="C22" s="10">
        <v>170</v>
      </c>
      <c r="D22" s="10">
        <v>174</v>
      </c>
      <c r="E22" s="10">
        <v>171</v>
      </c>
      <c r="F22" s="10">
        <v>190</v>
      </c>
      <c r="G22" s="18">
        <f t="shared" si="1"/>
        <v>705</v>
      </c>
    </row>
    <row r="23" spans="1:7" ht="15.75" x14ac:dyDescent="0.25">
      <c r="A23">
        <v>3</v>
      </c>
      <c r="B23" s="12" t="s">
        <v>38</v>
      </c>
      <c r="C23" s="10">
        <v>159</v>
      </c>
      <c r="D23" s="10">
        <v>164</v>
      </c>
      <c r="E23" s="10">
        <v>170</v>
      </c>
      <c r="F23" s="10">
        <v>181</v>
      </c>
      <c r="G23" s="18">
        <f t="shared" si="1"/>
        <v>674</v>
      </c>
    </row>
    <row r="24" spans="1:7" ht="15.75" x14ac:dyDescent="0.25">
      <c r="A24">
        <v>4</v>
      </c>
      <c r="B24" s="12" t="s">
        <v>39</v>
      </c>
      <c r="C24" s="10">
        <v>160</v>
      </c>
      <c r="D24" s="10">
        <v>156</v>
      </c>
      <c r="E24" s="10">
        <v>144</v>
      </c>
      <c r="F24" s="10">
        <v>139</v>
      </c>
      <c r="G24" s="18">
        <f t="shared" si="1"/>
        <v>599</v>
      </c>
    </row>
    <row r="25" spans="1:7" ht="15.75" x14ac:dyDescent="0.25">
      <c r="A25">
        <v>5</v>
      </c>
      <c r="B25" s="12" t="s">
        <v>35</v>
      </c>
      <c r="C25" s="10">
        <v>125</v>
      </c>
      <c r="D25" s="10">
        <v>135</v>
      </c>
      <c r="E25" s="10">
        <v>150</v>
      </c>
      <c r="F25" s="10">
        <v>167</v>
      </c>
      <c r="G25" s="18">
        <f t="shared" si="1"/>
        <v>577</v>
      </c>
    </row>
    <row r="26" spans="1:7" ht="15.75" x14ac:dyDescent="0.25">
      <c r="A26">
        <v>6</v>
      </c>
      <c r="B26" s="12" t="s">
        <v>42</v>
      </c>
      <c r="C26" s="10">
        <v>128</v>
      </c>
      <c r="D26" s="10">
        <v>114</v>
      </c>
      <c r="E26" s="10">
        <v>152</v>
      </c>
      <c r="F26" s="10">
        <v>164</v>
      </c>
      <c r="G26" s="18">
        <f t="shared" si="1"/>
        <v>558</v>
      </c>
    </row>
    <row r="27" spans="1:7" ht="15.75" x14ac:dyDescent="0.25">
      <c r="A27">
        <v>7</v>
      </c>
      <c r="B27" s="12" t="s">
        <v>70</v>
      </c>
      <c r="C27" s="10">
        <v>134</v>
      </c>
      <c r="D27" s="10">
        <v>127</v>
      </c>
      <c r="E27" s="10">
        <v>115</v>
      </c>
      <c r="F27" s="10">
        <v>136</v>
      </c>
      <c r="G27" s="18">
        <f t="shared" si="1"/>
        <v>512</v>
      </c>
    </row>
    <row r="28" spans="1:7" ht="15.75" x14ac:dyDescent="0.25">
      <c r="A28">
        <v>8</v>
      </c>
      <c r="B28" s="12" t="s">
        <v>98</v>
      </c>
      <c r="C28" s="10">
        <v>115</v>
      </c>
      <c r="D28" s="10">
        <v>165</v>
      </c>
      <c r="E28" s="10">
        <v>96</v>
      </c>
      <c r="F28" s="10">
        <v>106</v>
      </c>
      <c r="G28" s="18">
        <f t="shared" si="1"/>
        <v>482</v>
      </c>
    </row>
    <row r="29" spans="1:7" x14ac:dyDescent="0.25">
      <c r="C29" s="2"/>
      <c r="G29" s="2">
        <f>SUM(G21:G28)</f>
        <v>4844</v>
      </c>
    </row>
    <row r="30" spans="1:7" x14ac:dyDescent="0.25">
      <c r="C30" s="2"/>
    </row>
    <row r="31" spans="1:7" x14ac:dyDescent="0.25">
      <c r="C31" s="2"/>
      <c r="D31" s="2" t="s">
        <v>102</v>
      </c>
    </row>
    <row r="32" spans="1:7" x14ac:dyDescent="0.25">
      <c r="B32" t="s">
        <v>62</v>
      </c>
      <c r="C32">
        <f>G18+G29</f>
        <v>15914</v>
      </c>
      <c r="D32">
        <f>C32-C33</f>
        <v>1650</v>
      </c>
      <c r="E32"/>
    </row>
    <row r="33" spans="2:6" x14ac:dyDescent="0.25">
      <c r="B33" t="s">
        <v>109</v>
      </c>
      <c r="C33">
        <v>14264</v>
      </c>
      <c r="D33"/>
      <c r="E33"/>
      <c r="F33"/>
    </row>
  </sheetData>
  <sortState ref="B21:G28">
    <sortCondition descending="1" ref="G21:G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H35" sqref="H35"/>
    </sheetView>
  </sheetViews>
  <sheetFormatPr defaultRowHeight="15" x14ac:dyDescent="0.25"/>
  <cols>
    <col min="2" max="2" width="20.28515625" bestFit="1" customWidth="1"/>
  </cols>
  <sheetData>
    <row r="1" spans="1:7" x14ac:dyDescent="0.25">
      <c r="A1" s="32"/>
      <c r="B1" s="45" t="s">
        <v>111</v>
      </c>
      <c r="C1" s="34"/>
      <c r="D1" s="34"/>
      <c r="E1" s="34"/>
      <c r="F1" s="34"/>
      <c r="G1" s="35" t="s">
        <v>110</v>
      </c>
    </row>
    <row r="2" spans="1:7" ht="15.75" x14ac:dyDescent="0.25">
      <c r="A2">
        <v>1</v>
      </c>
      <c r="B2" s="6" t="s">
        <v>5</v>
      </c>
      <c r="C2" s="10">
        <v>163</v>
      </c>
      <c r="D2" s="10">
        <v>236</v>
      </c>
      <c r="E2" s="10">
        <v>204</v>
      </c>
      <c r="F2" s="10">
        <v>256</v>
      </c>
      <c r="G2" s="18">
        <f t="shared" ref="G2:G17" si="0">SUM(C2:F2)</f>
        <v>859</v>
      </c>
    </row>
    <row r="3" spans="1:7" ht="15.75" x14ac:dyDescent="0.25">
      <c r="A3">
        <v>2</v>
      </c>
      <c r="B3" s="3" t="s">
        <v>4</v>
      </c>
      <c r="C3" s="10">
        <v>170</v>
      </c>
      <c r="D3" s="10">
        <v>186</v>
      </c>
      <c r="E3" s="10">
        <v>220</v>
      </c>
      <c r="F3" s="10">
        <v>215</v>
      </c>
      <c r="G3" s="18">
        <f t="shared" si="0"/>
        <v>791</v>
      </c>
    </row>
    <row r="4" spans="1:7" ht="15.75" x14ac:dyDescent="0.25">
      <c r="A4">
        <v>3</v>
      </c>
      <c r="B4" s="6" t="s">
        <v>7</v>
      </c>
      <c r="C4" s="10">
        <v>156</v>
      </c>
      <c r="D4" s="10">
        <v>230</v>
      </c>
      <c r="E4" s="10">
        <v>191</v>
      </c>
      <c r="F4" s="10">
        <v>188</v>
      </c>
      <c r="G4" s="18">
        <f t="shared" si="0"/>
        <v>765</v>
      </c>
    </row>
    <row r="5" spans="1:7" ht="15.75" x14ac:dyDescent="0.25">
      <c r="A5">
        <v>4</v>
      </c>
      <c r="B5" s="3" t="s">
        <v>117</v>
      </c>
      <c r="C5" s="10">
        <v>159</v>
      </c>
      <c r="D5" s="10">
        <v>204</v>
      </c>
      <c r="E5" s="10">
        <v>184</v>
      </c>
      <c r="F5" s="10">
        <v>214</v>
      </c>
      <c r="G5" s="18">
        <f t="shared" si="0"/>
        <v>761</v>
      </c>
    </row>
    <row r="6" spans="1:7" ht="15.75" x14ac:dyDescent="0.25">
      <c r="A6">
        <v>5</v>
      </c>
      <c r="B6" s="6" t="s">
        <v>89</v>
      </c>
      <c r="C6" s="10">
        <v>186</v>
      </c>
      <c r="D6" s="10">
        <v>157</v>
      </c>
      <c r="E6" s="10">
        <v>221</v>
      </c>
      <c r="F6" s="10">
        <v>189</v>
      </c>
      <c r="G6" s="18">
        <f t="shared" si="0"/>
        <v>753</v>
      </c>
    </row>
    <row r="7" spans="1:7" ht="15.75" x14ac:dyDescent="0.25">
      <c r="A7">
        <v>6</v>
      </c>
      <c r="B7" s="6" t="s">
        <v>16</v>
      </c>
      <c r="C7" s="10">
        <v>171</v>
      </c>
      <c r="D7" s="10">
        <v>174</v>
      </c>
      <c r="E7" s="10">
        <v>214</v>
      </c>
      <c r="F7" s="10">
        <v>159</v>
      </c>
      <c r="G7" s="18">
        <f t="shared" si="0"/>
        <v>718</v>
      </c>
    </row>
    <row r="8" spans="1:7" ht="15.75" x14ac:dyDescent="0.25">
      <c r="A8">
        <v>7</v>
      </c>
      <c r="B8" s="6" t="s">
        <v>114</v>
      </c>
      <c r="C8" s="10">
        <v>135</v>
      </c>
      <c r="D8" s="10">
        <v>202</v>
      </c>
      <c r="E8" s="10">
        <v>212</v>
      </c>
      <c r="F8" s="10">
        <v>136</v>
      </c>
      <c r="G8" s="18">
        <f t="shared" si="0"/>
        <v>685</v>
      </c>
    </row>
    <row r="9" spans="1:7" ht="15.75" x14ac:dyDescent="0.25">
      <c r="A9">
        <v>8</v>
      </c>
      <c r="B9" s="6" t="s">
        <v>93</v>
      </c>
      <c r="C9" s="10">
        <v>154</v>
      </c>
      <c r="D9" s="10">
        <v>171</v>
      </c>
      <c r="E9" s="10">
        <v>209</v>
      </c>
      <c r="F9" s="10">
        <v>148</v>
      </c>
      <c r="G9" s="18">
        <f t="shared" si="0"/>
        <v>682</v>
      </c>
    </row>
    <row r="10" spans="1:7" ht="15.75" x14ac:dyDescent="0.25">
      <c r="A10">
        <v>9</v>
      </c>
      <c r="B10" s="3" t="s">
        <v>19</v>
      </c>
      <c r="C10" s="10">
        <v>134</v>
      </c>
      <c r="D10" s="10">
        <v>159</v>
      </c>
      <c r="E10" s="10">
        <v>212</v>
      </c>
      <c r="F10" s="10">
        <v>170</v>
      </c>
      <c r="G10" s="18">
        <f t="shared" si="0"/>
        <v>675</v>
      </c>
    </row>
    <row r="11" spans="1:7" ht="15.75" x14ac:dyDescent="0.25">
      <c r="A11">
        <v>10</v>
      </c>
      <c r="B11" s="6" t="s">
        <v>112</v>
      </c>
      <c r="C11" s="10">
        <v>166</v>
      </c>
      <c r="D11" s="10">
        <v>159</v>
      </c>
      <c r="E11" s="10">
        <v>152</v>
      </c>
      <c r="F11" s="10">
        <v>195</v>
      </c>
      <c r="G11" s="18">
        <f t="shared" si="0"/>
        <v>672</v>
      </c>
    </row>
    <row r="12" spans="1:7" ht="15.75" x14ac:dyDescent="0.25">
      <c r="A12">
        <v>11</v>
      </c>
      <c r="B12" s="3" t="s">
        <v>10</v>
      </c>
      <c r="C12" s="10">
        <v>144</v>
      </c>
      <c r="D12" s="10">
        <v>178</v>
      </c>
      <c r="E12" s="10">
        <v>203</v>
      </c>
      <c r="F12" s="10">
        <v>128</v>
      </c>
      <c r="G12" s="18">
        <f t="shared" si="0"/>
        <v>653</v>
      </c>
    </row>
    <row r="13" spans="1:7" ht="15.75" x14ac:dyDescent="0.25">
      <c r="A13">
        <v>12</v>
      </c>
      <c r="B13" s="6" t="s">
        <v>104</v>
      </c>
      <c r="C13" s="10">
        <v>168</v>
      </c>
      <c r="D13" s="10">
        <v>158</v>
      </c>
      <c r="E13" s="10">
        <v>157</v>
      </c>
      <c r="F13" s="10">
        <v>157</v>
      </c>
      <c r="G13" s="18">
        <f t="shared" si="0"/>
        <v>640</v>
      </c>
    </row>
    <row r="14" spans="1:7" ht="15.75" x14ac:dyDescent="0.25">
      <c r="A14">
        <v>13</v>
      </c>
      <c r="B14" s="6" t="s">
        <v>48</v>
      </c>
      <c r="C14" s="10">
        <v>143</v>
      </c>
      <c r="D14" s="10">
        <v>195</v>
      </c>
      <c r="E14" s="10">
        <v>164</v>
      </c>
      <c r="F14" s="10">
        <v>137</v>
      </c>
      <c r="G14" s="18">
        <f t="shared" si="0"/>
        <v>639</v>
      </c>
    </row>
    <row r="15" spans="1:7" ht="15.75" x14ac:dyDescent="0.25">
      <c r="A15">
        <v>14</v>
      </c>
      <c r="B15" s="3" t="s">
        <v>51</v>
      </c>
      <c r="C15" s="10">
        <v>166</v>
      </c>
      <c r="D15" s="10">
        <v>126</v>
      </c>
      <c r="E15" s="10">
        <v>160</v>
      </c>
      <c r="F15" s="10">
        <v>165</v>
      </c>
      <c r="G15" s="18">
        <f t="shared" si="0"/>
        <v>617</v>
      </c>
    </row>
    <row r="16" spans="1:7" ht="15.75" x14ac:dyDescent="0.25">
      <c r="A16">
        <v>15</v>
      </c>
      <c r="B16" s="6" t="s">
        <v>107</v>
      </c>
      <c r="C16" s="10">
        <v>151</v>
      </c>
      <c r="D16" s="10">
        <v>155</v>
      </c>
      <c r="E16" s="10">
        <v>153</v>
      </c>
      <c r="F16" s="10">
        <v>155</v>
      </c>
      <c r="G16" s="18">
        <f t="shared" si="0"/>
        <v>614</v>
      </c>
    </row>
    <row r="17" spans="1:7" ht="15.75" x14ac:dyDescent="0.25">
      <c r="A17">
        <v>16</v>
      </c>
      <c r="B17" s="3" t="s">
        <v>92</v>
      </c>
      <c r="C17" s="10">
        <v>156</v>
      </c>
      <c r="D17" s="10">
        <v>157</v>
      </c>
      <c r="E17" s="10">
        <v>138</v>
      </c>
      <c r="F17" s="10">
        <v>121</v>
      </c>
      <c r="G17" s="18">
        <f t="shared" si="0"/>
        <v>572</v>
      </c>
    </row>
    <row r="18" spans="1:7" x14ac:dyDescent="0.25">
      <c r="C18" s="2"/>
      <c r="D18" s="2"/>
      <c r="E18" s="2"/>
      <c r="F18" s="2"/>
      <c r="G18" s="2">
        <f>SUM(G2:G17)</f>
        <v>11096</v>
      </c>
    </row>
    <row r="19" spans="1:7" x14ac:dyDescent="0.25">
      <c r="C19" s="2"/>
      <c r="D19" s="2"/>
      <c r="E19" s="2"/>
      <c r="F19" s="2"/>
      <c r="G19" s="2"/>
    </row>
    <row r="20" spans="1:7" x14ac:dyDescent="0.25">
      <c r="C20" s="2"/>
      <c r="D20" s="2"/>
      <c r="E20" s="2"/>
      <c r="F20" s="2"/>
      <c r="G20" s="2" t="s">
        <v>110</v>
      </c>
    </row>
    <row r="21" spans="1:7" ht="15.75" x14ac:dyDescent="0.25">
      <c r="A21">
        <v>1</v>
      </c>
      <c r="B21" s="14" t="s">
        <v>96</v>
      </c>
      <c r="C21" s="10">
        <v>198</v>
      </c>
      <c r="D21" s="10">
        <v>182</v>
      </c>
      <c r="E21" s="10">
        <v>144</v>
      </c>
      <c r="F21" s="10">
        <v>175</v>
      </c>
      <c r="G21" s="18">
        <f t="shared" ref="G21:G28" si="1">SUM(C21:F21)</f>
        <v>699</v>
      </c>
    </row>
    <row r="22" spans="1:7" ht="15.75" x14ac:dyDescent="0.25">
      <c r="A22">
        <v>2</v>
      </c>
      <c r="B22" s="12" t="s">
        <v>36</v>
      </c>
      <c r="C22" s="10">
        <v>143</v>
      </c>
      <c r="D22" s="10">
        <v>170</v>
      </c>
      <c r="E22" s="10">
        <v>173</v>
      </c>
      <c r="F22" s="10">
        <v>176</v>
      </c>
      <c r="G22" s="18">
        <f t="shared" si="1"/>
        <v>662</v>
      </c>
    </row>
    <row r="23" spans="1:7" ht="15.75" x14ac:dyDescent="0.25">
      <c r="A23">
        <v>3</v>
      </c>
      <c r="B23" s="12" t="s">
        <v>37</v>
      </c>
      <c r="C23" s="10">
        <v>141</v>
      </c>
      <c r="D23" s="10">
        <v>163</v>
      </c>
      <c r="E23" s="10">
        <v>169</v>
      </c>
      <c r="F23" s="10">
        <v>179</v>
      </c>
      <c r="G23" s="18">
        <f t="shared" si="1"/>
        <v>652</v>
      </c>
    </row>
    <row r="24" spans="1:7" ht="15.75" x14ac:dyDescent="0.25">
      <c r="A24">
        <v>4</v>
      </c>
      <c r="B24" s="12" t="s">
        <v>38</v>
      </c>
      <c r="C24" s="10">
        <v>196</v>
      </c>
      <c r="D24" s="10">
        <v>148</v>
      </c>
      <c r="E24" s="10">
        <v>170</v>
      </c>
      <c r="F24" s="10">
        <v>127</v>
      </c>
      <c r="G24" s="18">
        <f t="shared" si="1"/>
        <v>641</v>
      </c>
    </row>
    <row r="25" spans="1:7" ht="15.75" x14ac:dyDescent="0.25">
      <c r="A25">
        <v>5</v>
      </c>
      <c r="B25" s="12" t="s">
        <v>113</v>
      </c>
      <c r="C25" s="10">
        <v>151</v>
      </c>
      <c r="D25" s="10">
        <v>143</v>
      </c>
      <c r="E25" s="10">
        <v>178</v>
      </c>
      <c r="F25" s="10">
        <v>143</v>
      </c>
      <c r="G25" s="18">
        <f t="shared" si="1"/>
        <v>615</v>
      </c>
    </row>
    <row r="26" spans="1:7" ht="15.75" x14ac:dyDescent="0.25">
      <c r="A26">
        <v>6</v>
      </c>
      <c r="B26" s="12" t="s">
        <v>116</v>
      </c>
      <c r="C26" s="10">
        <v>139</v>
      </c>
      <c r="D26" s="10">
        <v>178</v>
      </c>
      <c r="E26" s="10">
        <v>130</v>
      </c>
      <c r="F26" s="10">
        <v>146</v>
      </c>
      <c r="G26" s="18">
        <f t="shared" si="1"/>
        <v>593</v>
      </c>
    </row>
    <row r="27" spans="1:7" ht="15.75" x14ac:dyDescent="0.25">
      <c r="A27">
        <v>7</v>
      </c>
      <c r="B27" s="12" t="s">
        <v>99</v>
      </c>
      <c r="C27" s="10">
        <v>129</v>
      </c>
      <c r="D27" s="10">
        <v>144</v>
      </c>
      <c r="E27" s="10">
        <v>161</v>
      </c>
      <c r="F27" s="10">
        <v>140</v>
      </c>
      <c r="G27" s="18">
        <f t="shared" si="1"/>
        <v>574</v>
      </c>
    </row>
    <row r="28" spans="1:7" ht="15.75" x14ac:dyDescent="0.25">
      <c r="A28">
        <v>8</v>
      </c>
      <c r="B28" s="12" t="s">
        <v>40</v>
      </c>
      <c r="C28" s="10">
        <v>107</v>
      </c>
      <c r="D28" s="10">
        <v>146</v>
      </c>
      <c r="E28" s="10">
        <v>110</v>
      </c>
      <c r="F28" s="10">
        <v>102</v>
      </c>
      <c r="G28" s="18">
        <f t="shared" si="1"/>
        <v>465</v>
      </c>
    </row>
    <row r="29" spans="1:7" x14ac:dyDescent="0.25">
      <c r="C29" s="2"/>
      <c r="D29" s="2"/>
      <c r="E29" s="2"/>
      <c r="F29" s="2"/>
      <c r="G29" s="2">
        <f>SUM(G21:G28)</f>
        <v>4901</v>
      </c>
    </row>
    <row r="30" spans="1:7" x14ac:dyDescent="0.25">
      <c r="C30" s="2"/>
      <c r="D30" s="2"/>
      <c r="E30" s="2"/>
      <c r="F30" s="2"/>
      <c r="G30" s="2"/>
    </row>
    <row r="31" spans="1:7" x14ac:dyDescent="0.25">
      <c r="C31" s="2"/>
      <c r="D31" s="2" t="s">
        <v>102</v>
      </c>
      <c r="E31" s="2"/>
      <c r="F31" s="2"/>
      <c r="G31" s="2"/>
    </row>
    <row r="32" spans="1:7" x14ac:dyDescent="0.25">
      <c r="B32" t="s">
        <v>62</v>
      </c>
      <c r="C32">
        <f>G18+G29</f>
        <v>15997</v>
      </c>
      <c r="D32">
        <f>C32-C33</f>
        <v>15997</v>
      </c>
      <c r="F32" s="2"/>
      <c r="G32" s="2"/>
    </row>
    <row r="33" spans="2:7" x14ac:dyDescent="0.25">
      <c r="B33" t="s">
        <v>115</v>
      </c>
      <c r="C33">
        <f>J26</f>
        <v>0</v>
      </c>
      <c r="G33" s="2"/>
    </row>
    <row r="34" spans="2:7" x14ac:dyDescent="0.25">
      <c r="D34" s="2"/>
      <c r="E34" s="2"/>
      <c r="F34" s="2"/>
      <c r="G34" s="2"/>
    </row>
    <row r="35" spans="2:7" x14ac:dyDescent="0.25">
      <c r="D35" s="2"/>
      <c r="E35" s="2"/>
      <c r="F35" s="2"/>
      <c r="G35" s="2"/>
    </row>
    <row r="36" spans="2:7" x14ac:dyDescent="0.25">
      <c r="D36" s="2"/>
      <c r="E36" s="2"/>
      <c r="F36" s="2"/>
      <c r="G36" s="2"/>
    </row>
    <row r="37" spans="2:7" x14ac:dyDescent="0.25">
      <c r="D37" s="2"/>
      <c r="E37" s="2"/>
      <c r="F37" s="2"/>
      <c r="G37" s="2"/>
    </row>
  </sheetData>
  <sortState ref="B21:G28">
    <sortCondition descending="1" ref="G21:G2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H3" sqref="H3:I26"/>
    </sheetView>
  </sheetViews>
  <sheetFormatPr defaultRowHeight="17.25" x14ac:dyDescent="0.3"/>
  <cols>
    <col min="2" max="2" width="32.140625" style="24" customWidth="1"/>
    <col min="3" max="9" width="8.85546875" style="2"/>
  </cols>
  <sheetData>
    <row r="3" spans="1:11" ht="15.75" x14ac:dyDescent="0.25">
      <c r="A3">
        <v>1</v>
      </c>
      <c r="B3" s="28"/>
      <c r="C3" s="4"/>
      <c r="D3" s="4"/>
      <c r="E3" s="4"/>
      <c r="F3" s="4"/>
      <c r="G3" s="18"/>
      <c r="H3" s="4"/>
      <c r="I3" s="4"/>
    </row>
    <row r="4" spans="1:11" ht="15.75" x14ac:dyDescent="0.25">
      <c r="A4">
        <v>2</v>
      </c>
      <c r="B4" s="28"/>
      <c r="C4" s="4"/>
      <c r="D4" s="4"/>
      <c r="E4" s="4"/>
      <c r="F4" s="4"/>
      <c r="G4" s="18"/>
      <c r="H4" s="4"/>
      <c r="I4" s="4"/>
    </row>
    <row r="5" spans="1:11" ht="15.75" x14ac:dyDescent="0.25">
      <c r="A5">
        <v>3</v>
      </c>
      <c r="B5" s="28"/>
      <c r="C5" s="4"/>
      <c r="D5" s="4"/>
      <c r="E5" s="4"/>
      <c r="F5" s="4"/>
      <c r="G5" s="18"/>
      <c r="H5" s="4"/>
      <c r="I5" s="4"/>
      <c r="K5" t="s">
        <v>13</v>
      </c>
    </row>
    <row r="6" spans="1:11" ht="15.75" x14ac:dyDescent="0.25">
      <c r="A6">
        <v>4</v>
      </c>
      <c r="B6" s="28"/>
      <c r="C6" s="4"/>
      <c r="D6" s="4"/>
      <c r="E6" s="4"/>
      <c r="F6" s="4"/>
      <c r="G6" s="18"/>
      <c r="H6" s="4"/>
      <c r="I6" s="4"/>
    </row>
    <row r="7" spans="1:11" ht="15.75" x14ac:dyDescent="0.25">
      <c r="A7">
        <v>5</v>
      </c>
      <c r="B7" s="28"/>
      <c r="C7" s="4"/>
      <c r="D7" s="4"/>
      <c r="E7" s="4"/>
      <c r="F7" s="4"/>
      <c r="G7" s="18"/>
      <c r="H7" s="4"/>
      <c r="I7" s="4"/>
      <c r="K7" t="s">
        <v>13</v>
      </c>
    </row>
    <row r="8" spans="1:11" ht="15.75" x14ac:dyDescent="0.25">
      <c r="A8">
        <v>6</v>
      </c>
      <c r="B8" s="28"/>
      <c r="C8" s="4"/>
      <c r="D8" s="4"/>
      <c r="E8" s="4"/>
      <c r="F8" s="4"/>
      <c r="G8" s="18"/>
      <c r="H8" s="4"/>
      <c r="I8" s="4"/>
    </row>
    <row r="9" spans="1:11" ht="15.75" x14ac:dyDescent="0.25">
      <c r="A9">
        <v>7</v>
      </c>
      <c r="B9" s="28"/>
      <c r="C9" s="4"/>
      <c r="D9" s="4"/>
      <c r="E9" s="4"/>
      <c r="F9" s="4"/>
      <c r="G9" s="18"/>
      <c r="H9" s="4"/>
      <c r="I9" s="4"/>
    </row>
    <row r="10" spans="1:11" ht="15.75" x14ac:dyDescent="0.25">
      <c r="A10">
        <v>8</v>
      </c>
      <c r="B10" s="28"/>
      <c r="C10" s="4"/>
      <c r="D10" s="4"/>
      <c r="E10" s="4"/>
      <c r="F10" s="4"/>
      <c r="G10" s="18"/>
      <c r="H10" s="4"/>
      <c r="I10" s="4"/>
    </row>
    <row r="11" spans="1:11" ht="15.75" x14ac:dyDescent="0.25">
      <c r="A11">
        <v>1</v>
      </c>
      <c r="B11" s="29"/>
      <c r="C11" s="4"/>
      <c r="D11" s="4"/>
      <c r="E11" s="4"/>
      <c r="F11" s="4"/>
      <c r="G11" s="18"/>
      <c r="H11" s="4"/>
      <c r="I11" s="4"/>
    </row>
    <row r="12" spans="1:11" ht="15.75" x14ac:dyDescent="0.25">
      <c r="A12">
        <v>2</v>
      </c>
      <c r="B12" s="29"/>
      <c r="C12" s="4"/>
      <c r="D12" s="4"/>
      <c r="E12" s="4"/>
      <c r="F12" s="4"/>
      <c r="G12" s="18"/>
      <c r="H12" s="4"/>
      <c r="I12" s="4"/>
    </row>
    <row r="13" spans="1:11" ht="15.75" x14ac:dyDescent="0.25">
      <c r="A13">
        <v>3</v>
      </c>
      <c r="B13" s="29"/>
      <c r="C13" s="4"/>
      <c r="D13" s="4"/>
      <c r="E13" s="4"/>
      <c r="F13" s="4"/>
      <c r="G13" s="18"/>
      <c r="H13" s="4"/>
      <c r="I13" s="4"/>
    </row>
    <row r="14" spans="1:11" ht="17.45" customHeight="1" x14ac:dyDescent="0.25">
      <c r="A14">
        <v>4</v>
      </c>
      <c r="B14" s="27"/>
      <c r="C14" s="4"/>
      <c r="D14" s="4"/>
      <c r="E14" s="4"/>
      <c r="F14" s="4"/>
      <c r="G14" s="18"/>
      <c r="H14" s="4"/>
      <c r="I14" s="4"/>
    </row>
    <row r="15" spans="1:11" ht="15.75" x14ac:dyDescent="0.25">
      <c r="A15">
        <v>5</v>
      </c>
      <c r="B15" s="29"/>
      <c r="C15" s="4"/>
      <c r="D15" s="4"/>
      <c r="E15" s="4"/>
      <c r="F15" s="4"/>
      <c r="G15" s="18"/>
      <c r="H15" s="4"/>
      <c r="I15" s="4"/>
    </row>
    <row r="16" spans="1:11" ht="15.75" x14ac:dyDescent="0.25">
      <c r="A16">
        <v>6</v>
      </c>
      <c r="B16" s="29"/>
      <c r="C16" s="4"/>
      <c r="D16" s="4"/>
      <c r="E16" s="4"/>
      <c r="F16" s="4"/>
      <c r="G16" s="18"/>
      <c r="H16" s="4"/>
      <c r="I16" s="4"/>
    </row>
    <row r="17" spans="1:9" ht="15.75" x14ac:dyDescent="0.25">
      <c r="A17">
        <v>7</v>
      </c>
      <c r="B17" s="29"/>
      <c r="C17" s="4"/>
      <c r="D17" s="4"/>
      <c r="E17" s="4"/>
      <c r="F17" s="4"/>
      <c r="G17" s="18"/>
      <c r="H17" s="4"/>
      <c r="I17" s="4"/>
    </row>
    <row r="18" spans="1:9" ht="17.45" customHeight="1" x14ac:dyDescent="0.25">
      <c r="A18">
        <v>8</v>
      </c>
      <c r="B18" s="29"/>
      <c r="C18" s="4"/>
      <c r="D18" s="4"/>
      <c r="E18" s="4"/>
      <c r="F18" s="4"/>
      <c r="G18" s="18"/>
      <c r="H18" s="4"/>
      <c r="I18" s="4"/>
    </row>
    <row r="19" spans="1:9" ht="17.45" customHeight="1" x14ac:dyDescent="0.25">
      <c r="A19">
        <v>9</v>
      </c>
      <c r="B19" s="30"/>
      <c r="C19" s="4"/>
      <c r="D19" s="4"/>
      <c r="E19" s="4"/>
      <c r="F19" s="4"/>
      <c r="G19" s="18"/>
      <c r="H19" s="4"/>
      <c r="I19" s="4"/>
    </row>
    <row r="20" spans="1:9" ht="15.75" x14ac:dyDescent="0.25">
      <c r="A20">
        <v>10</v>
      </c>
      <c r="B20" s="29"/>
      <c r="C20" s="4"/>
      <c r="D20" s="4"/>
      <c r="E20" s="4"/>
      <c r="F20" s="4"/>
      <c r="G20" s="18"/>
      <c r="H20" s="4"/>
      <c r="I20" s="4"/>
    </row>
    <row r="21" spans="1:9" ht="15.75" x14ac:dyDescent="0.25">
      <c r="A21">
        <v>11</v>
      </c>
      <c r="B21" s="29"/>
      <c r="C21" s="4"/>
      <c r="D21" s="4"/>
      <c r="E21" s="4"/>
      <c r="F21" s="4"/>
      <c r="G21" s="18"/>
      <c r="H21" s="4"/>
      <c r="I21" s="4"/>
    </row>
    <row r="22" spans="1:9" ht="15.75" x14ac:dyDescent="0.25">
      <c r="A22">
        <v>12</v>
      </c>
      <c r="B22" s="30"/>
      <c r="C22" s="4"/>
      <c r="D22" s="4"/>
      <c r="E22" s="4"/>
      <c r="F22" s="4"/>
      <c r="G22" s="18"/>
      <c r="H22" s="4"/>
      <c r="I22" s="4"/>
    </row>
    <row r="23" spans="1:9" ht="15.75" x14ac:dyDescent="0.25">
      <c r="A23">
        <v>13</v>
      </c>
      <c r="B23" s="29"/>
      <c r="C23" s="4"/>
      <c r="D23" s="4"/>
      <c r="E23" s="4"/>
      <c r="F23" s="4"/>
      <c r="G23" s="18"/>
      <c r="H23" s="4"/>
      <c r="I23" s="4"/>
    </row>
    <row r="24" spans="1:9" ht="15.75" x14ac:dyDescent="0.25">
      <c r="A24">
        <v>14</v>
      </c>
      <c r="B24" s="29"/>
      <c r="C24" s="4"/>
      <c r="D24" s="4"/>
      <c r="E24" s="4"/>
      <c r="F24" s="4"/>
      <c r="G24" s="18"/>
      <c r="H24" s="4"/>
      <c r="I24" s="4"/>
    </row>
    <row r="25" spans="1:9" ht="15.75" x14ac:dyDescent="0.25">
      <c r="A25">
        <v>15</v>
      </c>
      <c r="B25" s="29"/>
      <c r="C25" s="4"/>
      <c r="D25" s="4"/>
      <c r="E25" s="4"/>
      <c r="F25" s="4"/>
      <c r="G25" s="18"/>
      <c r="H25" s="4"/>
      <c r="I25" s="4"/>
    </row>
    <row r="26" spans="1:9" ht="17.45" customHeight="1" x14ac:dyDescent="0.25">
      <c r="A26">
        <v>16</v>
      </c>
      <c r="B26" s="6"/>
      <c r="C26" s="4"/>
      <c r="D26" s="4"/>
      <c r="E26" s="4"/>
      <c r="F26" s="4"/>
      <c r="G26" s="18"/>
      <c r="H26" s="4"/>
      <c r="I26" s="4"/>
    </row>
    <row r="32" spans="1:9" ht="15.6" customHeight="1" x14ac:dyDescent="0.3">
      <c r="B32" s="26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</sheetData>
  <sortState ref="B11:I26">
    <sortCondition descending="1" ref="G11:G26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H3" sqref="H3:I26"/>
    </sheetView>
  </sheetViews>
  <sheetFormatPr defaultRowHeight="15" x14ac:dyDescent="0.25"/>
  <cols>
    <col min="2" max="2" width="17.7109375" bestFit="1" customWidth="1"/>
    <col min="3" max="6" width="6.85546875" style="2" customWidth="1"/>
    <col min="7" max="7" width="8.85546875" style="2"/>
    <col min="8" max="9" width="6.5703125" style="2" customWidth="1"/>
  </cols>
  <sheetData>
    <row r="2" spans="1:9" x14ac:dyDescent="0.25">
      <c r="C2" s="23"/>
    </row>
    <row r="3" spans="1:9" x14ac:dyDescent="0.25">
      <c r="A3">
        <v>1</v>
      </c>
      <c r="B3" s="10"/>
      <c r="C3" s="4"/>
      <c r="D3" s="4"/>
      <c r="E3" s="4"/>
      <c r="F3" s="4"/>
      <c r="G3" s="18"/>
      <c r="H3" s="4"/>
      <c r="I3" s="4"/>
    </row>
    <row r="4" spans="1:9" x14ac:dyDescent="0.25">
      <c r="A4">
        <v>2</v>
      </c>
      <c r="B4" s="10"/>
      <c r="C4" s="4"/>
      <c r="D4" s="4"/>
      <c r="E4" s="4"/>
      <c r="F4" s="4"/>
      <c r="G4" s="18"/>
      <c r="H4" s="4"/>
      <c r="I4" s="4"/>
    </row>
    <row r="5" spans="1:9" x14ac:dyDescent="0.25">
      <c r="A5">
        <v>3</v>
      </c>
      <c r="B5" s="10"/>
      <c r="C5" s="4"/>
      <c r="D5" s="4"/>
      <c r="E5" s="4"/>
      <c r="F5" s="4"/>
      <c r="G5" s="18"/>
      <c r="H5" s="4"/>
      <c r="I5" s="4"/>
    </row>
    <row r="6" spans="1:9" x14ac:dyDescent="0.25">
      <c r="A6">
        <v>4</v>
      </c>
      <c r="B6" s="10"/>
      <c r="C6" s="4"/>
      <c r="D6" s="4"/>
      <c r="E6" s="4"/>
      <c r="F6" s="4"/>
      <c r="G6" s="18"/>
      <c r="H6" s="4"/>
      <c r="I6" s="4"/>
    </row>
    <row r="7" spans="1:9" x14ac:dyDescent="0.25">
      <c r="A7">
        <v>5</v>
      </c>
      <c r="B7" s="10"/>
      <c r="C7" s="4"/>
      <c r="D7" s="4"/>
      <c r="E7" s="4"/>
      <c r="F7" s="4"/>
      <c r="G7" s="18"/>
      <c r="H7" s="4"/>
      <c r="I7" s="4"/>
    </row>
    <row r="8" spans="1:9" x14ac:dyDescent="0.25">
      <c r="A8">
        <v>6</v>
      </c>
      <c r="B8" s="10"/>
      <c r="C8" s="4"/>
      <c r="D8" s="4"/>
      <c r="E8" s="4"/>
      <c r="F8" s="4"/>
      <c r="G8" s="18"/>
      <c r="H8" s="4"/>
      <c r="I8" s="4"/>
    </row>
    <row r="9" spans="1:9" x14ac:dyDescent="0.25">
      <c r="A9">
        <v>7</v>
      </c>
      <c r="B9" s="10"/>
      <c r="C9" s="4"/>
      <c r="D9" s="4"/>
      <c r="E9" s="4"/>
      <c r="F9" s="4"/>
      <c r="G9" s="18"/>
      <c r="H9" s="4"/>
      <c r="I9" s="4"/>
    </row>
    <row r="10" spans="1:9" x14ac:dyDescent="0.25">
      <c r="A10">
        <v>8</v>
      </c>
      <c r="B10" s="10"/>
      <c r="C10" s="4"/>
      <c r="D10" s="4"/>
      <c r="E10" s="4"/>
      <c r="F10" s="4"/>
      <c r="G10" s="18"/>
      <c r="H10" s="4"/>
      <c r="I10" s="4"/>
    </row>
    <row r="11" spans="1:9" x14ac:dyDescent="0.25">
      <c r="A11">
        <v>9</v>
      </c>
      <c r="B11" s="10"/>
      <c r="C11" s="4"/>
      <c r="D11" s="4"/>
      <c r="E11" s="4"/>
      <c r="F11" s="4"/>
      <c r="G11" s="18"/>
      <c r="H11" s="4"/>
      <c r="I11" s="4"/>
    </row>
    <row r="12" spans="1:9" x14ac:dyDescent="0.25">
      <c r="A12">
        <v>10</v>
      </c>
      <c r="B12" s="10"/>
      <c r="C12" s="4"/>
      <c r="D12" s="4"/>
      <c r="E12" s="4"/>
      <c r="F12" s="4"/>
      <c r="G12" s="18"/>
      <c r="H12" s="4"/>
      <c r="I12" s="4"/>
    </row>
    <row r="13" spans="1:9" x14ac:dyDescent="0.25">
      <c r="A13">
        <v>11</v>
      </c>
      <c r="B13" s="10"/>
      <c r="C13" s="4"/>
      <c r="D13" s="4"/>
      <c r="E13" s="4"/>
      <c r="F13" s="4"/>
      <c r="G13" s="18"/>
      <c r="H13" s="4"/>
      <c r="I13" s="4"/>
    </row>
    <row r="14" spans="1:9" x14ac:dyDescent="0.25">
      <c r="A14">
        <v>12</v>
      </c>
      <c r="B14" s="10"/>
      <c r="C14" s="4"/>
      <c r="D14" s="4"/>
      <c r="E14" s="4"/>
      <c r="F14" s="4"/>
      <c r="G14" s="18"/>
      <c r="H14" s="4"/>
      <c r="I14" s="4"/>
    </row>
    <row r="15" spans="1:9" x14ac:dyDescent="0.25">
      <c r="A15">
        <v>13</v>
      </c>
      <c r="B15" s="10"/>
      <c r="C15" s="4"/>
      <c r="D15" s="4"/>
      <c r="E15" s="4"/>
      <c r="F15" s="4"/>
      <c r="G15" s="18"/>
      <c r="H15" s="4"/>
      <c r="I15" s="4"/>
    </row>
    <row r="16" spans="1:9" x14ac:dyDescent="0.25">
      <c r="A16">
        <v>14</v>
      </c>
      <c r="B16" s="10"/>
      <c r="C16" s="4"/>
      <c r="D16" s="4"/>
      <c r="E16" s="4"/>
      <c r="F16" s="4"/>
      <c r="G16" s="18"/>
      <c r="H16" s="4"/>
      <c r="I16" s="4"/>
    </row>
    <row r="17" spans="1:9" x14ac:dyDescent="0.25">
      <c r="A17">
        <v>15</v>
      </c>
      <c r="B17" s="10"/>
      <c r="C17" s="4"/>
      <c r="D17" s="4"/>
      <c r="E17" s="4"/>
      <c r="F17" s="4"/>
      <c r="G17" s="18"/>
      <c r="H17" s="4"/>
      <c r="I17" s="4"/>
    </row>
    <row r="18" spans="1:9" x14ac:dyDescent="0.25">
      <c r="A18">
        <v>16</v>
      </c>
      <c r="B18" s="10"/>
      <c r="C18" s="4"/>
      <c r="D18" s="4"/>
      <c r="E18" s="4"/>
      <c r="F18" s="4"/>
      <c r="G18" s="18"/>
      <c r="H18" s="4"/>
      <c r="I18" s="4"/>
    </row>
    <row r="19" spans="1:9" x14ac:dyDescent="0.25">
      <c r="A19">
        <v>17</v>
      </c>
      <c r="B19" s="10"/>
      <c r="C19" s="4"/>
      <c r="D19" s="4"/>
      <c r="E19" s="4"/>
      <c r="F19" s="4"/>
      <c r="G19" s="18"/>
      <c r="H19" s="4"/>
      <c r="I19" s="4"/>
    </row>
    <row r="20" spans="1:9" x14ac:dyDescent="0.25">
      <c r="A20">
        <v>18</v>
      </c>
      <c r="B20" s="10"/>
      <c r="C20" s="4"/>
      <c r="D20" s="4"/>
      <c r="E20" s="4"/>
      <c r="F20" s="4"/>
      <c r="G20" s="18"/>
      <c r="H20" s="4"/>
      <c r="I20" s="4"/>
    </row>
    <row r="21" spans="1:9" x14ac:dyDescent="0.25">
      <c r="A21">
        <v>19</v>
      </c>
      <c r="B21" s="10"/>
      <c r="C21" s="4"/>
      <c r="D21" s="4"/>
      <c r="E21" s="4"/>
      <c r="F21" s="4"/>
      <c r="G21" s="18"/>
      <c r="H21" s="4"/>
      <c r="I21" s="4"/>
    </row>
    <row r="22" spans="1:9" x14ac:dyDescent="0.25">
      <c r="A22">
        <v>20</v>
      </c>
      <c r="B22" s="10"/>
      <c r="C22" s="4"/>
      <c r="D22" s="4"/>
      <c r="E22" s="4"/>
      <c r="F22" s="4"/>
      <c r="G22" s="18"/>
      <c r="H22" s="4"/>
      <c r="I22" s="4"/>
    </row>
    <row r="23" spans="1:9" x14ac:dyDescent="0.25">
      <c r="A23">
        <v>21</v>
      </c>
      <c r="B23" s="10"/>
      <c r="C23" s="4"/>
      <c r="D23" s="4"/>
      <c r="E23" s="4"/>
      <c r="F23" s="4"/>
      <c r="G23" s="18"/>
      <c r="H23" s="4"/>
      <c r="I23" s="4"/>
    </row>
    <row r="24" spans="1:9" x14ac:dyDescent="0.25">
      <c r="A24">
        <v>22</v>
      </c>
      <c r="B24" s="10"/>
      <c r="C24" s="4"/>
      <c r="D24" s="4"/>
      <c r="E24" s="4"/>
      <c r="F24" s="4"/>
      <c r="G24" s="18"/>
      <c r="H24" s="4"/>
      <c r="I24" s="4"/>
    </row>
    <row r="25" spans="1:9" x14ac:dyDescent="0.25">
      <c r="A25">
        <v>23</v>
      </c>
      <c r="B25" s="10"/>
      <c r="C25" s="4"/>
      <c r="D25" s="4"/>
      <c r="E25" s="4"/>
      <c r="F25" s="4"/>
      <c r="G25" s="18"/>
      <c r="H25" s="4"/>
      <c r="I25" s="4"/>
    </row>
    <row r="26" spans="1:9" x14ac:dyDescent="0.25">
      <c r="A26">
        <v>24</v>
      </c>
      <c r="B26" s="10"/>
      <c r="C26" s="4"/>
      <c r="D26" s="4"/>
      <c r="E26" s="4"/>
      <c r="F26" s="4"/>
      <c r="G26" s="18"/>
      <c r="H26" s="4"/>
      <c r="I26" s="4"/>
    </row>
  </sheetData>
  <sortState ref="B3:I26">
    <sortCondition descending="1" ref="G3:G26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B1" sqref="B1:G1"/>
    </sheetView>
  </sheetViews>
  <sheetFormatPr defaultRowHeight="15.75" x14ac:dyDescent="0.25"/>
  <cols>
    <col min="2" max="2" width="20.28515625" bestFit="1" customWidth="1"/>
    <col min="3" max="6" width="7.42578125" style="2" customWidth="1"/>
    <col min="7" max="7" width="8.85546875" style="23"/>
    <col min="10" max="10" width="20.28515625" style="21" bestFit="1" customWidth="1"/>
  </cols>
  <sheetData>
    <row r="1" spans="2:7" ht="17.25" x14ac:dyDescent="0.3">
      <c r="B1" s="47"/>
      <c r="C1" s="47"/>
      <c r="D1" s="47"/>
      <c r="E1" s="47"/>
      <c r="F1" s="47"/>
      <c r="G1" s="47"/>
    </row>
    <row r="3" spans="2:7" x14ac:dyDescent="0.25">
      <c r="B3" s="22"/>
      <c r="C3" s="4"/>
      <c r="D3" s="4"/>
      <c r="E3" s="4"/>
      <c r="F3" s="4"/>
      <c r="G3" s="18"/>
    </row>
    <row r="4" spans="2:7" x14ac:dyDescent="0.25">
      <c r="B4" s="22"/>
      <c r="C4" s="4"/>
      <c r="D4" s="4"/>
      <c r="E4" s="4"/>
      <c r="F4" s="4"/>
      <c r="G4" s="18"/>
    </row>
    <row r="5" spans="2:7" x14ac:dyDescent="0.25">
      <c r="B5" s="22"/>
      <c r="C5" s="4"/>
      <c r="D5" s="4"/>
      <c r="E5" s="4"/>
      <c r="F5" s="4"/>
      <c r="G5" s="18"/>
    </row>
    <row r="6" spans="2:7" x14ac:dyDescent="0.25">
      <c r="B6" s="22"/>
      <c r="C6" s="4"/>
      <c r="D6" s="4"/>
      <c r="E6" s="4"/>
      <c r="F6" s="4"/>
      <c r="G6" s="18"/>
    </row>
    <row r="7" spans="2:7" x14ac:dyDescent="0.25">
      <c r="B7" s="22"/>
      <c r="C7" s="4"/>
      <c r="D7" s="4"/>
      <c r="E7" s="4"/>
      <c r="F7" s="4"/>
      <c r="G7" s="18"/>
    </row>
    <row r="8" spans="2:7" x14ac:dyDescent="0.25">
      <c r="B8" s="22"/>
      <c r="C8" s="4"/>
      <c r="D8" s="4"/>
      <c r="E8" s="4"/>
      <c r="F8" s="4"/>
      <c r="G8" s="18"/>
    </row>
    <row r="9" spans="2:7" x14ac:dyDescent="0.25">
      <c r="B9" s="22"/>
      <c r="C9" s="4"/>
      <c r="D9" s="4"/>
      <c r="E9" s="4"/>
      <c r="F9" s="4"/>
      <c r="G9" s="18"/>
    </row>
    <row r="10" spans="2:7" x14ac:dyDescent="0.25">
      <c r="B10" s="22"/>
      <c r="C10" s="4"/>
      <c r="D10" s="4"/>
      <c r="E10" s="4"/>
      <c r="F10" s="4"/>
      <c r="G10" s="18"/>
    </row>
    <row r="14" spans="2:7" x14ac:dyDescent="0.25">
      <c r="B14" s="22"/>
      <c r="C14" s="4"/>
      <c r="D14" s="4"/>
      <c r="E14" s="4"/>
      <c r="F14" s="4"/>
      <c r="G14" s="18"/>
    </row>
    <row r="15" spans="2:7" x14ac:dyDescent="0.25">
      <c r="B15" s="22"/>
      <c r="C15" s="4"/>
      <c r="D15" s="4"/>
      <c r="E15" s="4"/>
      <c r="F15" s="4"/>
      <c r="G15" s="18"/>
    </row>
    <row r="16" spans="2:7" x14ac:dyDescent="0.25">
      <c r="B16" s="22"/>
      <c r="C16" s="4"/>
      <c r="D16" s="4"/>
      <c r="E16" s="4"/>
      <c r="F16" s="4"/>
      <c r="G16" s="18"/>
    </row>
    <row r="17" spans="2:7" x14ac:dyDescent="0.25">
      <c r="B17" s="22"/>
      <c r="C17" s="4"/>
      <c r="D17" s="4"/>
      <c r="E17" s="4"/>
      <c r="F17" s="4"/>
      <c r="G17" s="18"/>
    </row>
    <row r="18" spans="2:7" x14ac:dyDescent="0.25">
      <c r="B18" s="22"/>
      <c r="C18" s="4"/>
      <c r="D18" s="4"/>
      <c r="E18" s="4"/>
      <c r="F18" s="4"/>
      <c r="G18" s="18"/>
    </row>
    <row r="19" spans="2:7" x14ac:dyDescent="0.25">
      <c r="B19" s="22"/>
      <c r="C19" s="4"/>
      <c r="D19" s="4"/>
      <c r="E19" s="4"/>
      <c r="F19" s="4"/>
      <c r="G19" s="18"/>
    </row>
    <row r="20" spans="2:7" x14ac:dyDescent="0.25">
      <c r="B20" s="22"/>
      <c r="C20" s="4"/>
      <c r="D20" s="4"/>
      <c r="E20" s="4"/>
      <c r="F20" s="4"/>
      <c r="G20" s="18"/>
    </row>
    <row r="21" spans="2:7" x14ac:dyDescent="0.25">
      <c r="B21" s="22"/>
      <c r="C21" s="4"/>
      <c r="D21" s="4"/>
      <c r="E21" s="4"/>
      <c r="F21" s="4"/>
      <c r="G21" s="18"/>
    </row>
    <row r="22" spans="2:7" x14ac:dyDescent="0.25">
      <c r="B22" s="22"/>
      <c r="C22" s="4"/>
      <c r="D22" s="4"/>
      <c r="E22" s="4"/>
      <c r="F22" s="4"/>
      <c r="G22" s="18"/>
    </row>
    <row r="23" spans="2:7" x14ac:dyDescent="0.25">
      <c r="B23" s="22"/>
      <c r="C23" s="4"/>
      <c r="D23" s="4"/>
      <c r="E23" s="4"/>
      <c r="F23" s="4"/>
      <c r="G23" s="18"/>
    </row>
    <row r="24" spans="2:7" x14ac:dyDescent="0.25">
      <c r="B24" s="22"/>
      <c r="C24" s="4"/>
      <c r="D24" s="4"/>
      <c r="E24" s="4"/>
      <c r="F24" s="4"/>
      <c r="G24" s="18"/>
    </row>
    <row r="25" spans="2:7" x14ac:dyDescent="0.25">
      <c r="B25" s="22"/>
      <c r="C25" s="4"/>
      <c r="D25" s="4"/>
      <c r="E25" s="4"/>
      <c r="F25" s="4"/>
      <c r="G25" s="18"/>
    </row>
    <row r="26" spans="2:7" x14ac:dyDescent="0.25">
      <c r="B26" s="22"/>
      <c r="C26" s="4"/>
      <c r="D26" s="4"/>
      <c r="E26" s="4"/>
      <c r="F26" s="4"/>
      <c r="G26" s="18"/>
    </row>
    <row r="27" spans="2:7" x14ac:dyDescent="0.25">
      <c r="B27" s="22"/>
      <c r="C27" s="4"/>
      <c r="D27" s="4"/>
      <c r="E27" s="4"/>
      <c r="F27" s="4"/>
      <c r="G27" s="18"/>
    </row>
    <row r="28" spans="2:7" x14ac:dyDescent="0.25">
      <c r="B28" s="22"/>
      <c r="C28" s="4"/>
      <c r="D28" s="4"/>
      <c r="E28" s="4"/>
      <c r="F28" s="4"/>
      <c r="G28" s="18"/>
    </row>
    <row r="29" spans="2:7" x14ac:dyDescent="0.25">
      <c r="B29" s="22"/>
      <c r="C29" s="4"/>
      <c r="D29" s="4"/>
      <c r="E29" s="4"/>
      <c r="F29" s="4"/>
      <c r="G29" s="18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" sqref="C1"/>
    </sheetView>
  </sheetViews>
  <sheetFormatPr defaultRowHeight="15" x14ac:dyDescent="0.25"/>
  <cols>
    <col min="2" max="2" width="20.28515625" bestFit="1" customWidth="1"/>
    <col min="3" max="6" width="7.140625" style="2" customWidth="1"/>
    <col min="7" max="7" width="8.85546875" style="2"/>
  </cols>
  <sheetData>
    <row r="1" spans="1:7" x14ac:dyDescent="0.25">
      <c r="C1" s="19"/>
    </row>
    <row r="2" spans="1:7" ht="15.75" x14ac:dyDescent="0.25">
      <c r="A2">
        <v>1</v>
      </c>
      <c r="B2" s="6"/>
      <c r="C2" s="4"/>
      <c r="D2" s="4"/>
      <c r="E2" s="4"/>
      <c r="F2" s="4"/>
      <c r="G2" s="18"/>
    </row>
    <row r="3" spans="1:7" ht="15.75" x14ac:dyDescent="0.25">
      <c r="A3">
        <v>2</v>
      </c>
      <c r="B3" s="3"/>
      <c r="C3" s="4"/>
      <c r="D3" s="4"/>
      <c r="E3" s="4"/>
      <c r="F3" s="4"/>
      <c r="G3" s="18"/>
    </row>
    <row r="4" spans="1:7" ht="15.75" x14ac:dyDescent="0.25">
      <c r="A4">
        <v>3</v>
      </c>
      <c r="B4" s="6"/>
      <c r="C4" s="4"/>
      <c r="D4" s="4"/>
      <c r="E4" s="4"/>
      <c r="F4" s="4"/>
      <c r="G4" s="18"/>
    </row>
    <row r="5" spans="1:7" ht="15.75" x14ac:dyDescent="0.25">
      <c r="A5">
        <v>4</v>
      </c>
      <c r="B5" s="3"/>
      <c r="C5" s="4"/>
      <c r="D5" s="4"/>
      <c r="E5" s="4"/>
      <c r="F5" s="4"/>
      <c r="G5" s="18"/>
    </row>
    <row r="6" spans="1:7" ht="15.75" x14ac:dyDescent="0.25">
      <c r="A6">
        <v>5</v>
      </c>
      <c r="B6" s="3"/>
      <c r="C6" s="4"/>
      <c r="D6" s="4"/>
      <c r="E6" s="4"/>
      <c r="F6" s="4"/>
      <c r="G6" s="18"/>
    </row>
    <row r="7" spans="1:7" ht="15.75" x14ac:dyDescent="0.25">
      <c r="A7">
        <v>6</v>
      </c>
      <c r="B7" s="6"/>
      <c r="C7" s="4"/>
      <c r="D7" s="4"/>
      <c r="E7" s="4"/>
      <c r="F7" s="4"/>
      <c r="G7" s="18"/>
    </row>
    <row r="8" spans="1:7" ht="15.75" x14ac:dyDescent="0.25">
      <c r="A8">
        <v>7</v>
      </c>
      <c r="B8" s="6"/>
      <c r="C8" s="4"/>
      <c r="D8" s="4"/>
      <c r="E8" s="4"/>
      <c r="F8" s="4"/>
      <c r="G8" s="18"/>
    </row>
    <row r="9" spans="1:7" ht="15.75" x14ac:dyDescent="0.25">
      <c r="A9">
        <v>8</v>
      </c>
      <c r="B9" s="6"/>
      <c r="C9" s="4"/>
      <c r="D9" s="4"/>
      <c r="E9" s="4"/>
      <c r="F9" s="4"/>
      <c r="G9" s="18"/>
    </row>
    <row r="10" spans="1:7" ht="15.75" x14ac:dyDescent="0.25">
      <c r="A10">
        <v>9</v>
      </c>
      <c r="B10" s="6"/>
      <c r="C10" s="4"/>
      <c r="D10" s="4"/>
      <c r="E10" s="4"/>
      <c r="F10" s="4"/>
      <c r="G10" s="18"/>
    </row>
    <row r="11" spans="1:7" ht="15.75" x14ac:dyDescent="0.25">
      <c r="A11">
        <v>10</v>
      </c>
      <c r="B11" s="6"/>
      <c r="C11" s="4"/>
      <c r="D11" s="4"/>
      <c r="E11" s="4"/>
      <c r="F11" s="4"/>
      <c r="G11" s="18"/>
    </row>
    <row r="12" spans="1:7" ht="15.75" x14ac:dyDescent="0.25">
      <c r="A12">
        <v>11</v>
      </c>
      <c r="B12" s="6"/>
      <c r="C12" s="4"/>
      <c r="D12" s="4"/>
      <c r="E12" s="4"/>
      <c r="F12" s="4"/>
      <c r="G12" s="18"/>
    </row>
    <row r="13" spans="1:7" ht="15.75" x14ac:dyDescent="0.25">
      <c r="A13">
        <v>12</v>
      </c>
      <c r="B13" s="6"/>
      <c r="C13" s="4"/>
      <c r="D13" s="4"/>
      <c r="E13" s="4"/>
      <c r="F13" s="4"/>
      <c r="G13" s="18"/>
    </row>
    <row r="14" spans="1:7" ht="15.75" x14ac:dyDescent="0.25">
      <c r="A14">
        <v>13</v>
      </c>
      <c r="B14" s="6"/>
      <c r="C14" s="4"/>
      <c r="D14" s="4"/>
      <c r="E14" s="4"/>
      <c r="F14" s="4"/>
      <c r="G14" s="18"/>
    </row>
    <row r="15" spans="1:7" ht="15.75" x14ac:dyDescent="0.25">
      <c r="A15">
        <v>14</v>
      </c>
      <c r="B15" s="6"/>
      <c r="C15" s="4"/>
      <c r="D15" s="4"/>
      <c r="E15" s="4"/>
      <c r="F15" s="4"/>
      <c r="G15" s="18"/>
    </row>
    <row r="16" spans="1:7" ht="15.75" x14ac:dyDescent="0.25">
      <c r="A16">
        <v>15</v>
      </c>
      <c r="B16" s="6"/>
      <c r="C16" s="4"/>
      <c r="D16" s="4"/>
      <c r="E16" s="4"/>
      <c r="F16" s="4"/>
      <c r="G16" s="18"/>
    </row>
    <row r="17" spans="1:7" ht="15.75" x14ac:dyDescent="0.25">
      <c r="A17">
        <v>16</v>
      </c>
      <c r="B17" s="3"/>
      <c r="C17" s="4"/>
      <c r="D17" s="4"/>
      <c r="E17" s="4"/>
      <c r="F17" s="4"/>
      <c r="G17" s="18"/>
    </row>
    <row r="18" spans="1:7" x14ac:dyDescent="0.25">
      <c r="B18" s="10"/>
      <c r="D18" s="4"/>
      <c r="E18" s="4"/>
      <c r="F18" s="4"/>
      <c r="G18" s="4"/>
    </row>
    <row r="19" spans="1:7" ht="15.75" x14ac:dyDescent="0.25">
      <c r="B19" s="20"/>
      <c r="C19" s="4"/>
      <c r="D19" s="4"/>
      <c r="E19" s="4"/>
      <c r="F19" s="4"/>
      <c r="G19" s="18"/>
    </row>
    <row r="20" spans="1:7" ht="15.75" x14ac:dyDescent="0.25">
      <c r="B20" s="20"/>
      <c r="C20" s="19"/>
      <c r="D20" s="4"/>
      <c r="E20" s="4"/>
      <c r="F20" s="4"/>
      <c r="G20" s="18"/>
    </row>
    <row r="21" spans="1:7" ht="15.75" x14ac:dyDescent="0.25">
      <c r="A21">
        <v>1</v>
      </c>
      <c r="B21" s="12"/>
      <c r="C21" s="4"/>
      <c r="D21" s="4"/>
      <c r="E21" s="4"/>
      <c r="F21" s="4"/>
      <c r="G21" s="18"/>
    </row>
    <row r="22" spans="1:7" ht="15.75" x14ac:dyDescent="0.25">
      <c r="A22">
        <v>2</v>
      </c>
      <c r="B22" s="12"/>
      <c r="C22" s="4"/>
      <c r="D22" s="4"/>
      <c r="E22" s="4"/>
      <c r="F22" s="4"/>
      <c r="G22" s="18"/>
    </row>
    <row r="23" spans="1:7" ht="15.75" x14ac:dyDescent="0.25">
      <c r="A23">
        <v>3</v>
      </c>
      <c r="B23" s="12"/>
      <c r="C23" s="4"/>
      <c r="D23" s="4"/>
      <c r="E23" s="4"/>
      <c r="F23" s="4"/>
      <c r="G23" s="18"/>
    </row>
    <row r="24" spans="1:7" ht="15.75" x14ac:dyDescent="0.25">
      <c r="A24">
        <v>4</v>
      </c>
      <c r="B24" s="12"/>
      <c r="C24" s="4"/>
      <c r="D24" s="4"/>
      <c r="E24" s="4"/>
      <c r="F24" s="4"/>
      <c r="G24" s="18"/>
    </row>
    <row r="25" spans="1:7" ht="15.75" x14ac:dyDescent="0.25">
      <c r="A25">
        <v>5</v>
      </c>
      <c r="B25" s="13"/>
      <c r="C25" s="4"/>
      <c r="D25" s="4"/>
      <c r="E25" s="4"/>
      <c r="F25" s="4"/>
      <c r="G25" s="18"/>
    </row>
    <row r="26" spans="1:7" ht="15.75" x14ac:dyDescent="0.25">
      <c r="A26">
        <v>6</v>
      </c>
      <c r="B26" s="12"/>
      <c r="C26" s="4"/>
      <c r="D26" s="4"/>
      <c r="E26" s="4"/>
      <c r="F26" s="4"/>
      <c r="G26" s="18"/>
    </row>
    <row r="27" spans="1:7" ht="15.75" x14ac:dyDescent="0.25">
      <c r="A27">
        <v>7</v>
      </c>
      <c r="B27" s="14"/>
      <c r="C27" s="4"/>
      <c r="D27" s="4"/>
      <c r="E27" s="4"/>
      <c r="F27" s="4"/>
      <c r="G27" s="18"/>
    </row>
    <row r="28" spans="1:7" ht="15.75" x14ac:dyDescent="0.25">
      <c r="A28">
        <v>8</v>
      </c>
      <c r="B28" s="12"/>
      <c r="C28" s="4"/>
      <c r="D28" s="4"/>
      <c r="E28" s="4"/>
      <c r="F28" s="4"/>
      <c r="G28" s="18"/>
    </row>
  </sheetData>
  <sortState ref="B21:G28">
    <sortCondition descending="1" ref="G21:G2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1" sqref="B1:G28"/>
    </sheetView>
  </sheetViews>
  <sheetFormatPr defaultRowHeight="15" x14ac:dyDescent="0.25"/>
  <cols>
    <col min="2" max="2" width="20.28515625" bestFit="1" customWidth="1"/>
    <col min="3" max="3" width="8.85546875" style="2"/>
    <col min="4" max="4" width="10" style="2" bestFit="1" customWidth="1"/>
    <col min="5" max="7" width="8.85546875" style="2"/>
  </cols>
  <sheetData>
    <row r="1" spans="2:7" x14ac:dyDescent="0.25">
      <c r="C1" s="19"/>
    </row>
    <row r="2" spans="2:7" ht="15.75" x14ac:dyDescent="0.25">
      <c r="B2" s="6"/>
      <c r="C2" s="4"/>
      <c r="D2" s="4"/>
      <c r="E2" s="4"/>
      <c r="F2" s="4"/>
      <c r="G2" s="18"/>
    </row>
    <row r="3" spans="2:7" ht="15.75" x14ac:dyDescent="0.25">
      <c r="B3" s="6"/>
      <c r="C3" s="4"/>
      <c r="D3" s="4"/>
      <c r="E3" s="4"/>
      <c r="F3" s="4"/>
      <c r="G3" s="18"/>
    </row>
    <row r="4" spans="2:7" ht="15.75" x14ac:dyDescent="0.25">
      <c r="B4" s="3"/>
      <c r="C4" s="4"/>
      <c r="D4" s="4"/>
      <c r="E4" s="4"/>
      <c r="F4" s="4"/>
      <c r="G4" s="18"/>
    </row>
    <row r="5" spans="2:7" ht="15.75" x14ac:dyDescent="0.25">
      <c r="B5" s="3"/>
      <c r="C5" s="4"/>
      <c r="D5" s="4"/>
      <c r="E5" s="4"/>
      <c r="F5" s="4"/>
      <c r="G5" s="18"/>
    </row>
    <row r="6" spans="2:7" ht="15.75" x14ac:dyDescent="0.25">
      <c r="B6" s="6"/>
      <c r="C6" s="4"/>
      <c r="D6" s="4"/>
      <c r="E6" s="4"/>
      <c r="F6" s="4"/>
      <c r="G6" s="18"/>
    </row>
    <row r="7" spans="2:7" ht="15.75" x14ac:dyDescent="0.25">
      <c r="B7" s="6"/>
      <c r="C7" s="4"/>
      <c r="D7" s="4"/>
      <c r="E7" s="4"/>
      <c r="F7" s="4"/>
      <c r="G7" s="18"/>
    </row>
    <row r="8" spans="2:7" ht="15.75" x14ac:dyDescent="0.25">
      <c r="B8" s="6"/>
      <c r="C8" s="4"/>
      <c r="D8" s="4"/>
      <c r="E8" s="4"/>
      <c r="F8" s="4"/>
      <c r="G8" s="18"/>
    </row>
    <row r="9" spans="2:7" ht="15.75" x14ac:dyDescent="0.25">
      <c r="B9" s="3"/>
      <c r="C9" s="4"/>
      <c r="D9" s="4"/>
      <c r="E9" s="4"/>
      <c r="F9" s="4"/>
      <c r="G9" s="18"/>
    </row>
    <row r="10" spans="2:7" ht="15.75" x14ac:dyDescent="0.25">
      <c r="B10" s="3"/>
      <c r="C10" s="4"/>
      <c r="D10" s="4"/>
      <c r="E10" s="4"/>
      <c r="F10" s="4"/>
      <c r="G10" s="18"/>
    </row>
    <row r="11" spans="2:7" ht="15.75" x14ac:dyDescent="0.25">
      <c r="B11" s="3"/>
      <c r="C11" s="4"/>
      <c r="D11" s="4"/>
      <c r="E11" s="4"/>
      <c r="F11" s="4"/>
      <c r="G11" s="18"/>
    </row>
    <row r="12" spans="2:7" ht="15.75" x14ac:dyDescent="0.25">
      <c r="B12" s="6"/>
      <c r="C12" s="4"/>
      <c r="D12" s="4"/>
      <c r="E12" s="4"/>
      <c r="F12" s="4"/>
      <c r="G12" s="18"/>
    </row>
    <row r="13" spans="2:7" ht="15.75" x14ac:dyDescent="0.25">
      <c r="B13" s="6"/>
      <c r="C13" s="4"/>
      <c r="D13" s="4"/>
      <c r="E13" s="4"/>
      <c r="F13" s="4"/>
      <c r="G13" s="18"/>
    </row>
    <row r="14" spans="2:7" ht="15.75" x14ac:dyDescent="0.25">
      <c r="B14" s="6"/>
      <c r="C14" s="4"/>
      <c r="D14" s="4"/>
      <c r="E14" s="4"/>
      <c r="F14" s="4"/>
      <c r="G14" s="18"/>
    </row>
    <row r="15" spans="2:7" ht="15.75" x14ac:dyDescent="0.25">
      <c r="B15" s="6"/>
      <c r="C15" s="4"/>
      <c r="D15" s="4"/>
      <c r="E15" s="4"/>
      <c r="F15" s="4"/>
      <c r="G15" s="18"/>
    </row>
    <row r="16" spans="2:7" ht="15.75" x14ac:dyDescent="0.25">
      <c r="B16" s="6"/>
      <c r="C16" s="4"/>
      <c r="D16" s="4"/>
      <c r="E16" s="4"/>
      <c r="F16" s="4"/>
      <c r="G16" s="18"/>
    </row>
    <row r="17" spans="2:7" ht="15.75" x14ac:dyDescent="0.25">
      <c r="B17" s="6"/>
      <c r="C17" s="4"/>
      <c r="D17" s="4"/>
      <c r="E17" s="4"/>
      <c r="F17" s="4"/>
      <c r="G17" s="18"/>
    </row>
    <row r="18" spans="2:7" x14ac:dyDescent="0.25">
      <c r="B18" s="10"/>
      <c r="D18" s="4"/>
      <c r="E18" s="4"/>
      <c r="F18" s="4"/>
      <c r="G18" s="4"/>
    </row>
    <row r="19" spans="2:7" ht="15.75" x14ac:dyDescent="0.25">
      <c r="B19" s="20"/>
      <c r="C19" s="4"/>
      <c r="D19" s="4"/>
      <c r="E19" s="4"/>
      <c r="F19" s="4"/>
      <c r="G19" s="18"/>
    </row>
    <row r="20" spans="2:7" ht="15.75" x14ac:dyDescent="0.25">
      <c r="B20" s="20"/>
      <c r="C20" s="19"/>
      <c r="D20" s="4"/>
      <c r="E20" s="4"/>
      <c r="F20" s="4"/>
      <c r="G20" s="18"/>
    </row>
    <row r="21" spans="2:7" ht="15.75" x14ac:dyDescent="0.25">
      <c r="B21" s="12"/>
      <c r="C21" s="4"/>
      <c r="D21" s="4"/>
      <c r="E21" s="4"/>
      <c r="F21" s="4"/>
      <c r="G21" s="18"/>
    </row>
    <row r="22" spans="2:7" ht="15.75" x14ac:dyDescent="0.25">
      <c r="B22" s="12"/>
      <c r="C22" s="4"/>
      <c r="D22" s="4"/>
      <c r="E22" s="4"/>
      <c r="F22" s="4"/>
      <c r="G22" s="18"/>
    </row>
    <row r="23" spans="2:7" ht="15.75" x14ac:dyDescent="0.25">
      <c r="B23" s="13"/>
      <c r="C23" s="4"/>
      <c r="D23" s="4"/>
      <c r="E23" s="4"/>
      <c r="F23" s="4"/>
      <c r="G23" s="18"/>
    </row>
    <row r="24" spans="2:7" ht="15.75" x14ac:dyDescent="0.25">
      <c r="B24" s="13"/>
      <c r="C24" s="4"/>
      <c r="D24" s="4"/>
      <c r="E24" s="4"/>
      <c r="F24" s="4"/>
      <c r="G24" s="18"/>
    </row>
    <row r="25" spans="2:7" ht="15.75" x14ac:dyDescent="0.25">
      <c r="B25" s="12"/>
      <c r="C25" s="4"/>
      <c r="D25" s="4"/>
      <c r="E25" s="4"/>
      <c r="F25" s="4"/>
      <c r="G25" s="18"/>
    </row>
    <row r="26" spans="2:7" ht="15.75" x14ac:dyDescent="0.25">
      <c r="B26" s="12"/>
      <c r="C26" s="4"/>
      <c r="D26" s="4"/>
      <c r="E26" s="4"/>
      <c r="F26" s="4"/>
      <c r="G26" s="18"/>
    </row>
    <row r="27" spans="2:7" ht="15.75" x14ac:dyDescent="0.25">
      <c r="B27" s="12"/>
      <c r="C27" s="4"/>
      <c r="D27" s="4"/>
      <c r="E27" s="4"/>
      <c r="F27" s="4"/>
      <c r="G27" s="18"/>
    </row>
    <row r="28" spans="2:7" ht="15.75" x14ac:dyDescent="0.25">
      <c r="B28" s="12"/>
      <c r="C28" s="4"/>
      <c r="D28" s="4"/>
      <c r="E28" s="4"/>
      <c r="F28" s="4"/>
      <c r="G28" s="18"/>
    </row>
  </sheetData>
  <sortState ref="B21:G28">
    <sortCondition descending="1" ref="G21:G28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Herrar</vt:lpstr>
      <vt:lpstr>Damer</vt:lpstr>
      <vt:lpstr>Kiruna H</vt:lpstr>
      <vt:lpstr>Malmb H</vt:lpstr>
      <vt:lpstr>Älvsbyn B</vt:lpstr>
      <vt:lpstr>Kalix H</vt:lpstr>
      <vt:lpstr>Luleå B</vt:lpstr>
      <vt:lpstr>Luleå H</vt:lpstr>
      <vt:lpstr>Ä-byn H</vt:lpstr>
      <vt:lpstr>Kalix B</vt:lpstr>
      <vt:lpstr>Kiruna B</vt:lpstr>
      <vt:lpstr>Malmb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PA</cp:lastModifiedBy>
  <cp:lastPrinted>2024-04-03T13:17:23Z</cp:lastPrinted>
  <dcterms:created xsi:type="dcterms:W3CDTF">2023-07-21T15:15:48Z</dcterms:created>
  <dcterms:modified xsi:type="dcterms:W3CDTF">2024-12-12T20:25:29Z</dcterms:modified>
</cp:coreProperties>
</file>