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-10" yWindow="-10" windowWidth="12800" windowHeight="10480" firstSheet="11" activeTab="18"/>
  </bookViews>
  <sheets>
    <sheet name="Resultat 2012-13 vår" sheetId="17" r:id="rId1"/>
    <sheet name="Resultat 2012-13 höst" sheetId="12" r:id="rId2"/>
    <sheet name="Resultat 2011-12" sheetId="4" r:id="rId3"/>
    <sheet name="Sorterat 2012-13 Vår" sheetId="16" r:id="rId4"/>
    <sheet name="Sorterat 2012-13 Höst" sheetId="13" r:id="rId5"/>
    <sheet name="Sorterat 2011-12" sheetId="5" r:id="rId6"/>
    <sheet name="Sorterat 2009-10" sheetId="22" r:id="rId7"/>
    <sheet name="Sorterat 2008-9" sheetId="6" r:id="rId8"/>
    <sheet name="Snitt 2012-2013 Vår" sheetId="19" r:id="rId9"/>
    <sheet name="Snitt 2012-2013 Höst" sheetId="18" r:id="rId10"/>
    <sheet name="Snitt 2011-2012" sheetId="7" r:id="rId11"/>
    <sheet name="Snitt 2009-2010" sheetId="21" r:id="rId12"/>
    <sheet name="Snitt 2008-2009" sheetId="8" r:id="rId13"/>
    <sheet name="Siffror12-13 vår" sheetId="15" r:id="rId14"/>
    <sheet name="Siffror12-13 höst" sheetId="10" r:id="rId15"/>
    <sheet name="Siffror11-12" sheetId="1" r:id="rId16"/>
    <sheet name="Siffror09-10" sheetId="9" r:id="rId17"/>
    <sheet name="Siffror08-09" sheetId="2" r:id="rId18"/>
    <sheet name="Utveckling Diagram" sheetId="25" r:id="rId19"/>
    <sheet name="Utveckling" sheetId="24" r:id="rId20"/>
  </sheets>
  <calcPr calcId="145621"/>
</workbook>
</file>

<file path=xl/calcChain.xml><?xml version="1.0" encoding="utf-8"?>
<calcChain xmlns="http://schemas.openxmlformats.org/spreadsheetml/2006/main">
  <c r="R20" i="15" l="1"/>
  <c r="Q20" i="15"/>
  <c r="P20" i="15"/>
  <c r="Q20" i="2"/>
  <c r="R20" i="2"/>
  <c r="Q20" i="9"/>
  <c r="R20" i="9"/>
  <c r="Q20" i="1"/>
  <c r="R20" i="1"/>
  <c r="Q20" i="10"/>
  <c r="R20" i="10"/>
  <c r="P20" i="10"/>
  <c r="P20" i="9"/>
  <c r="P20" i="1"/>
  <c r="P20" i="2"/>
  <c r="J25" i="9" l="1"/>
  <c r="I25" i="9"/>
  <c r="T5" i="10" l="1"/>
  <c r="T6" i="10"/>
  <c r="T7" i="10"/>
  <c r="T8" i="10"/>
  <c r="T9" i="10"/>
  <c r="T10" i="10"/>
  <c r="T11" i="10"/>
  <c r="S5" i="10"/>
  <c r="S6" i="10"/>
  <c r="S7" i="10"/>
  <c r="S8" i="10"/>
  <c r="S9" i="10"/>
  <c r="S10" i="10"/>
  <c r="S11" i="10"/>
  <c r="T4" i="10"/>
  <c r="S4" i="10"/>
  <c r="S5" i="15" l="1"/>
  <c r="S6" i="15"/>
  <c r="S7" i="15"/>
  <c r="S8" i="15"/>
  <c r="S9" i="15"/>
  <c r="S10" i="15"/>
  <c r="S11" i="15"/>
  <c r="S4" i="15"/>
  <c r="T5" i="15"/>
  <c r="T6" i="15"/>
  <c r="T7" i="15"/>
  <c r="T8" i="15"/>
  <c r="T9" i="15"/>
  <c r="T10" i="15"/>
  <c r="T11" i="15"/>
  <c r="T4" i="15"/>
  <c r="J21" i="10" l="1"/>
  <c r="J22" i="10"/>
  <c r="J23" i="10"/>
  <c r="J20" i="10"/>
  <c r="I21" i="10"/>
  <c r="I22" i="10"/>
  <c r="I23" i="10"/>
  <c r="I20" i="10"/>
  <c r="J23" i="15"/>
  <c r="I23" i="15"/>
  <c r="J22" i="15"/>
  <c r="I22" i="15"/>
  <c r="J21" i="15"/>
  <c r="I21" i="15"/>
  <c r="J20" i="15"/>
  <c r="J24" i="15" s="1"/>
  <c r="I20" i="15"/>
  <c r="I24" i="15" s="1"/>
  <c r="R11" i="15"/>
  <c r="R10" i="15"/>
  <c r="R9" i="15"/>
  <c r="B8" i="15"/>
  <c r="L8" i="15"/>
  <c r="K8" i="15"/>
  <c r="J8" i="15"/>
  <c r="I8" i="15"/>
  <c r="H8" i="15"/>
  <c r="G8" i="15"/>
  <c r="F8" i="15"/>
  <c r="E8" i="15"/>
  <c r="D8" i="15"/>
  <c r="C8" i="15"/>
  <c r="R7" i="15"/>
  <c r="R6" i="15"/>
  <c r="R5" i="15"/>
  <c r="R4" i="15"/>
  <c r="J25" i="15" l="1"/>
  <c r="I25" i="15"/>
  <c r="R8" i="15"/>
  <c r="I25" i="10"/>
  <c r="J24" i="10" l="1"/>
  <c r="I24" i="10"/>
  <c r="R11" i="10"/>
  <c r="R10" i="10"/>
  <c r="R9" i="10"/>
  <c r="L8" i="10"/>
  <c r="K8" i="10"/>
  <c r="J8" i="10"/>
  <c r="I8" i="10"/>
  <c r="H8" i="10"/>
  <c r="G8" i="10"/>
  <c r="F8" i="10"/>
  <c r="E8" i="10"/>
  <c r="D8" i="10"/>
  <c r="C8" i="10"/>
  <c r="B8" i="10"/>
  <c r="R7" i="10"/>
  <c r="R6" i="10"/>
  <c r="R5" i="10"/>
  <c r="R4" i="10"/>
  <c r="J25" i="10" l="1"/>
  <c r="R8" i="10"/>
  <c r="J25" i="1"/>
  <c r="I25" i="1"/>
  <c r="J23" i="1"/>
  <c r="J22" i="1"/>
  <c r="J21" i="1"/>
  <c r="J20" i="1"/>
  <c r="I23" i="1"/>
  <c r="I22" i="1"/>
  <c r="I21" i="1"/>
  <c r="I20" i="1"/>
  <c r="T5" i="1"/>
  <c r="T6" i="1"/>
  <c r="T7" i="1"/>
  <c r="T8" i="1"/>
  <c r="T9" i="1"/>
  <c r="T10" i="1"/>
  <c r="T11" i="1"/>
  <c r="T4" i="1"/>
  <c r="S5" i="1"/>
  <c r="S6" i="1"/>
  <c r="S7" i="1"/>
  <c r="S8" i="1"/>
  <c r="S9" i="1"/>
  <c r="S10" i="1"/>
  <c r="S11" i="1"/>
  <c r="S4" i="1"/>
  <c r="R11" i="1"/>
  <c r="R10" i="1"/>
  <c r="R5" i="1"/>
  <c r="R6" i="1"/>
  <c r="R7" i="1"/>
  <c r="R8" i="1"/>
  <c r="R9" i="1"/>
  <c r="R4" i="1"/>
  <c r="C8" i="1"/>
  <c r="D8" i="1"/>
  <c r="E8" i="1"/>
  <c r="F8" i="1"/>
  <c r="G8" i="1"/>
  <c r="H8" i="1"/>
  <c r="I8" i="1"/>
  <c r="J8" i="1"/>
  <c r="K8" i="1"/>
  <c r="L8" i="1"/>
  <c r="M8" i="1"/>
  <c r="B8" i="1"/>
  <c r="J23" i="9"/>
  <c r="I23" i="9"/>
  <c r="J22" i="9"/>
  <c r="I22" i="9"/>
  <c r="J21" i="9"/>
  <c r="I21" i="9"/>
  <c r="J20" i="9"/>
  <c r="J24" i="9" s="1"/>
  <c r="I20" i="9"/>
  <c r="I24" i="9" s="1"/>
  <c r="T11" i="9"/>
  <c r="S11" i="9"/>
  <c r="R11" i="9"/>
  <c r="T10" i="9"/>
  <c r="S10" i="9"/>
  <c r="R10" i="9"/>
  <c r="T9" i="9"/>
  <c r="S9" i="9"/>
  <c r="R9" i="9"/>
  <c r="T8" i="9"/>
  <c r="S8" i="9"/>
  <c r="R8" i="9"/>
  <c r="T7" i="9"/>
  <c r="S7" i="9"/>
  <c r="R7" i="9"/>
  <c r="T6" i="9"/>
  <c r="S6" i="9"/>
  <c r="R6" i="9"/>
  <c r="T5" i="9"/>
  <c r="S5" i="9"/>
  <c r="R5" i="9"/>
  <c r="T4" i="9"/>
  <c r="S4" i="9"/>
  <c r="R4" i="9"/>
  <c r="N4" i="2"/>
  <c r="O4" i="2"/>
  <c r="P4" i="2"/>
  <c r="N5" i="2"/>
  <c r="O5" i="2"/>
  <c r="P5" i="2"/>
  <c r="N6" i="2"/>
  <c r="O6" i="2"/>
  <c r="P6" i="2"/>
  <c r="N7" i="2"/>
  <c r="O7" i="2"/>
  <c r="P7" i="2"/>
  <c r="B8" i="2"/>
  <c r="C8" i="2"/>
  <c r="N8" i="2" s="1"/>
  <c r="O8" i="2" s="1"/>
  <c r="D8" i="2"/>
  <c r="E8" i="2"/>
  <c r="P8" i="2" s="1"/>
  <c r="F8" i="2"/>
  <c r="G8" i="2"/>
  <c r="H8" i="2"/>
  <c r="I8" i="2"/>
  <c r="J8" i="2"/>
  <c r="K8" i="2"/>
  <c r="L8" i="2"/>
  <c r="M8" i="2"/>
  <c r="N9" i="2"/>
  <c r="O9" i="2" s="1"/>
  <c r="P9" i="2" s="1"/>
  <c r="N10" i="2"/>
  <c r="O10" i="2"/>
  <c r="P10" i="2" s="1"/>
  <c r="I20" i="2"/>
  <c r="J20" i="2"/>
  <c r="I21" i="2"/>
  <c r="J21" i="2"/>
  <c r="I22" i="2"/>
  <c r="J22" i="2"/>
  <c r="I23" i="2"/>
  <c r="J23" i="2"/>
  <c r="I24" i="2"/>
  <c r="J24" i="2"/>
  <c r="J24" i="1" l="1"/>
  <c r="I24" i="1"/>
</calcChain>
</file>

<file path=xl/sharedStrings.xml><?xml version="1.0" encoding="utf-8"?>
<sst xmlns="http://schemas.openxmlformats.org/spreadsheetml/2006/main" count="348" uniqueCount="87">
  <si>
    <t>Höganäs</t>
  </si>
  <si>
    <t>Eslöv</t>
  </si>
  <si>
    <t>De</t>
  </si>
  <si>
    <t>Vi</t>
  </si>
  <si>
    <t>Tomelilla</t>
  </si>
  <si>
    <t>Tetra Laval</t>
  </si>
  <si>
    <t>Kometen</t>
  </si>
  <si>
    <t>Gamsen</t>
  </si>
  <si>
    <t>Kärnan</t>
  </si>
  <si>
    <t>Lund</t>
  </si>
  <si>
    <t>Animals</t>
  </si>
  <si>
    <t>Full House</t>
  </si>
  <si>
    <t>Ploj/Ajax</t>
  </si>
  <si>
    <t>Kockum</t>
  </si>
  <si>
    <t>Klippan</t>
  </si>
  <si>
    <t>Baltiskan</t>
  </si>
  <si>
    <t>Helsingborg</t>
  </si>
  <si>
    <t>SNITT</t>
  </si>
  <si>
    <t>SNITT HEMMA</t>
  </si>
  <si>
    <t>SNITT BORTA</t>
  </si>
  <si>
    <t>Motståndare</t>
  </si>
  <si>
    <t>Score</t>
  </si>
  <si>
    <t>Poäng</t>
  </si>
  <si>
    <t>Plats</t>
  </si>
  <si>
    <t>Ängelholm</t>
  </si>
  <si>
    <t>Pilgården</t>
  </si>
  <si>
    <t>Lomma BK</t>
  </si>
  <si>
    <t>Tomelilla BK</t>
  </si>
  <si>
    <t>BK Porten</t>
  </si>
  <si>
    <t>IK Scania</t>
  </si>
  <si>
    <t>BK Humlan</t>
  </si>
  <si>
    <t>BK Finn</t>
  </si>
  <si>
    <t>Tramo IF</t>
  </si>
  <si>
    <t>BK Boston</t>
  </si>
  <si>
    <t>BK 1927</t>
  </si>
  <si>
    <t>Tetra Laval BF</t>
  </si>
  <si>
    <t>Trelleborg</t>
  </si>
  <si>
    <t>Malmö</t>
  </si>
  <si>
    <t>Arlöv</t>
  </si>
  <si>
    <t>2008-2009</t>
  </si>
  <si>
    <t>2009-2010</t>
  </si>
  <si>
    <t>Snitt</t>
  </si>
  <si>
    <t>Snitt Hemma</t>
  </si>
  <si>
    <t>Snitt Borta</t>
  </si>
  <si>
    <t>Topp</t>
  </si>
  <si>
    <t>Botten</t>
  </si>
  <si>
    <t>2010-2011</t>
  </si>
  <si>
    <t>IS Göta F2</t>
  </si>
  <si>
    <t>BK Strike F</t>
  </si>
  <si>
    <t>BK Gamsen</t>
  </si>
  <si>
    <t>Wabo F</t>
  </si>
  <si>
    <t>BK Select</t>
  </si>
  <si>
    <t>BK Spiken</t>
  </si>
  <si>
    <t>Björnåsen F</t>
  </si>
  <si>
    <t>Ystads BS</t>
  </si>
  <si>
    <t>La Visite F</t>
  </si>
  <si>
    <t>Wabo BK F</t>
  </si>
  <si>
    <t>Hörby</t>
  </si>
  <si>
    <t>Åstorp</t>
  </si>
  <si>
    <t>Teoretiskt</t>
  </si>
  <si>
    <t>Verkligt</t>
  </si>
  <si>
    <t>BK Finn F</t>
  </si>
  <si>
    <t>BK Animals F</t>
  </si>
  <si>
    <t>BK Lejonet</t>
  </si>
  <si>
    <t>BK Strike</t>
  </si>
  <si>
    <t>BK Rollers</t>
  </si>
  <si>
    <t>BK GS</t>
  </si>
  <si>
    <t>Postens IF</t>
  </si>
  <si>
    <t>2012-2013</t>
  </si>
  <si>
    <t>Lilla Paris BK</t>
  </si>
  <si>
    <t>BK Albatross F</t>
  </si>
  <si>
    <t>BK Hovet F</t>
  </si>
  <si>
    <t>BK Turbanen F</t>
  </si>
  <si>
    <t>Tollarps BK F</t>
  </si>
  <si>
    <t>BBK Spärren</t>
  </si>
  <si>
    <t>Kristianstad</t>
  </si>
  <si>
    <t>Tyringe</t>
  </si>
  <si>
    <t>Hässleholm</t>
  </si>
  <si>
    <t>Tollarp</t>
  </si>
  <si>
    <t>Bromölla</t>
  </si>
  <si>
    <t>Snitt/match/spelare</t>
  </si>
  <si>
    <t>Totalt</t>
  </si>
  <si>
    <t>Hemma</t>
  </si>
  <si>
    <t>Borta</t>
  </si>
  <si>
    <t>2011-2012</t>
  </si>
  <si>
    <t>2012 höst</t>
  </si>
  <si>
    <t>2013 vår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</si>
</sst>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quotePrefix="1"/>
    <xf numFmtId="14" fontId="0" fillId="0" borderId="0" xfId="0" applyNumberFormat="1"/>
    <xf numFmtId="1" fontId="0" fillId="0" borderId="0" xfId="0" quotePrefix="1" applyNumberFormat="1"/>
    <xf numFmtId="2" fontId="0" fillId="0" borderId="0" xfId="0" applyNumberFormat="1"/>
    <xf numFmtId="1" fontId="1" fillId="0" borderId="0" xfId="0" applyNumberFormat="1" applyFont="1"/>
    <xf numFmtId="164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hartsheet" Target="chartsheets/sheet13.xml"/><Relationship Id="rId18" Type="http://schemas.openxmlformats.org/officeDocument/2006/relationships/worksheet" Target="worksheets/sheet5.xml"/><Relationship Id="rId3" Type="http://schemas.openxmlformats.org/officeDocument/2006/relationships/chartsheet" Target="chartsheets/sheet3.xml"/><Relationship Id="rId21" Type="http://schemas.openxmlformats.org/officeDocument/2006/relationships/theme" Target="theme/theme1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worksheet" Target="worksheets/sheet4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3.xml"/><Relationship Id="rId20" Type="http://schemas.openxmlformats.org/officeDocument/2006/relationships/worksheet" Target="worksheets/sheet6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24" Type="http://schemas.openxmlformats.org/officeDocument/2006/relationships/calcChain" Target="calcChain.xml"/><Relationship Id="rId5" Type="http://schemas.openxmlformats.org/officeDocument/2006/relationships/chartsheet" Target="chartsheets/sheet5.xml"/><Relationship Id="rId15" Type="http://schemas.openxmlformats.org/officeDocument/2006/relationships/worksheet" Target="worksheets/sheet2.xml"/><Relationship Id="rId23" Type="http://schemas.openxmlformats.org/officeDocument/2006/relationships/sharedStrings" Target="sharedStrings.xml"/><Relationship Id="rId10" Type="http://schemas.openxmlformats.org/officeDocument/2006/relationships/chartsheet" Target="chartsheets/sheet10.xml"/><Relationship Id="rId19" Type="http://schemas.openxmlformats.org/officeDocument/2006/relationships/chartsheet" Target="chartsheets/sheet14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worksheet" Target="work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BK Znax säsongen 2012-2013</a:t>
            </a:r>
            <a:r>
              <a:rPr lang="sv-SE" baseline="0"/>
              <a:t> Vår</a:t>
            </a:r>
            <a:endParaRPr lang="sv-SE"/>
          </a:p>
        </c:rich>
      </c:tx>
      <c:layout>
        <c:manualLayout>
          <c:xMode val="edge"/>
          <c:yMode val="edge"/>
          <c:x val="0.39229024943310659"/>
          <c:y val="2.03804347826086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050642479213902E-2"/>
          <c:y val="0.12364130434782607"/>
          <c:w val="0.92063492063492069"/>
          <c:h val="0.65760869565217384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'Siffror12-13 vår'!$B$1:$L$2</c:f>
              <c:multiLvlStrCache>
                <c:ptCount val="11"/>
                <c:lvl>
                  <c:pt idx="0">
                    <c:v>BK GS</c:v>
                  </c:pt>
                  <c:pt idx="1">
                    <c:v>Lilla Paris BK</c:v>
                  </c:pt>
                  <c:pt idx="2">
                    <c:v>BK Albatross F</c:v>
                  </c:pt>
                  <c:pt idx="3">
                    <c:v>Lomma BK</c:v>
                  </c:pt>
                  <c:pt idx="4">
                    <c:v>BK Hovet F</c:v>
                  </c:pt>
                  <c:pt idx="5">
                    <c:v>BK Turbanen F</c:v>
                  </c:pt>
                  <c:pt idx="6">
                    <c:v>BK Rollers</c:v>
                  </c:pt>
                  <c:pt idx="7">
                    <c:v>BK Select</c:v>
                  </c:pt>
                  <c:pt idx="8">
                    <c:v>BK Lejonet</c:v>
                  </c:pt>
                  <c:pt idx="9">
                    <c:v>Tollarps BK F</c:v>
                  </c:pt>
                  <c:pt idx="10">
                    <c:v>BBK Spärren</c:v>
                  </c:pt>
                </c:lvl>
                <c:lvl>
                  <c:pt idx="0">
                    <c:v>2013-01-12</c:v>
                  </c:pt>
                  <c:pt idx="1">
                    <c:v>2012-09-15</c:v>
                  </c:pt>
                  <c:pt idx="2">
                    <c:v>2012-09-15</c:v>
                  </c:pt>
                  <c:pt idx="3">
                    <c:v>2012-09-22</c:v>
                  </c:pt>
                  <c:pt idx="4">
                    <c:v>2012-10-13</c:v>
                  </c:pt>
                  <c:pt idx="5">
                    <c:v>2012-10-13</c:v>
                  </c:pt>
                  <c:pt idx="6">
                    <c:v>2012-10-21</c:v>
                  </c:pt>
                  <c:pt idx="7">
                    <c:v>2012-10-27</c:v>
                  </c:pt>
                  <c:pt idx="8">
                    <c:v>2012-11-18</c:v>
                  </c:pt>
                  <c:pt idx="9">
                    <c:v>2012-11-25</c:v>
                  </c:pt>
                  <c:pt idx="10">
                    <c:v>2012-12-01</c:v>
                  </c:pt>
                </c:lvl>
              </c:multiLvlStrCache>
            </c:multiLvlStrRef>
          </c:cat>
          <c:val>
            <c:numRef>
              <c:f>'Siffror11-12'!$B$3:$M$3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invertIfNegative val="0"/>
          <c:cat>
            <c:multiLvlStrRef>
              <c:f>'Siffror12-13 vår'!$B$1:$L$2</c:f>
              <c:multiLvlStrCache>
                <c:ptCount val="11"/>
                <c:lvl>
                  <c:pt idx="0">
                    <c:v>BK GS</c:v>
                  </c:pt>
                  <c:pt idx="1">
                    <c:v>Lilla Paris BK</c:v>
                  </c:pt>
                  <c:pt idx="2">
                    <c:v>BK Albatross F</c:v>
                  </c:pt>
                  <c:pt idx="3">
                    <c:v>Lomma BK</c:v>
                  </c:pt>
                  <c:pt idx="4">
                    <c:v>BK Hovet F</c:v>
                  </c:pt>
                  <c:pt idx="5">
                    <c:v>BK Turbanen F</c:v>
                  </c:pt>
                  <c:pt idx="6">
                    <c:v>BK Rollers</c:v>
                  </c:pt>
                  <c:pt idx="7">
                    <c:v>BK Select</c:v>
                  </c:pt>
                  <c:pt idx="8">
                    <c:v>BK Lejonet</c:v>
                  </c:pt>
                  <c:pt idx="9">
                    <c:v>Tollarps BK F</c:v>
                  </c:pt>
                  <c:pt idx="10">
                    <c:v>BBK Spärren</c:v>
                  </c:pt>
                </c:lvl>
                <c:lvl>
                  <c:pt idx="0">
                    <c:v>2013-01-12</c:v>
                  </c:pt>
                  <c:pt idx="1">
                    <c:v>2012-09-15</c:v>
                  </c:pt>
                  <c:pt idx="2">
                    <c:v>2012-09-15</c:v>
                  </c:pt>
                  <c:pt idx="3">
                    <c:v>2012-09-22</c:v>
                  </c:pt>
                  <c:pt idx="4">
                    <c:v>2012-10-13</c:v>
                  </c:pt>
                  <c:pt idx="5">
                    <c:v>2012-10-13</c:v>
                  </c:pt>
                  <c:pt idx="6">
                    <c:v>2012-10-21</c:v>
                  </c:pt>
                  <c:pt idx="7">
                    <c:v>2012-10-27</c:v>
                  </c:pt>
                  <c:pt idx="8">
                    <c:v>2012-11-18</c:v>
                  </c:pt>
                  <c:pt idx="9">
                    <c:v>2012-11-25</c:v>
                  </c:pt>
                  <c:pt idx="10">
                    <c:v>2012-12-01</c:v>
                  </c:pt>
                </c:lvl>
              </c:multiLvlStrCache>
            </c:multiLvlStrRef>
          </c:cat>
          <c:val>
            <c:numRef>
              <c:f>'Siffror12-13 vår'!$B$4:$L$4</c:f>
              <c:numCache>
                <c:formatCode>General</c:formatCode>
                <c:ptCount val="11"/>
                <c:pt idx="0">
                  <c:v>1432</c:v>
                </c:pt>
                <c:pt idx="1">
                  <c:v>1312</c:v>
                </c:pt>
                <c:pt idx="2">
                  <c:v>1469</c:v>
                </c:pt>
                <c:pt idx="3">
                  <c:v>1446</c:v>
                </c:pt>
                <c:pt idx="4">
                  <c:v>1417</c:v>
                </c:pt>
                <c:pt idx="5">
                  <c:v>1406</c:v>
                </c:pt>
                <c:pt idx="6">
                  <c:v>1542</c:v>
                </c:pt>
                <c:pt idx="7">
                  <c:v>1461</c:v>
                </c:pt>
                <c:pt idx="8">
                  <c:v>1549</c:v>
                </c:pt>
                <c:pt idx="9">
                  <c:v>1387</c:v>
                </c:pt>
                <c:pt idx="10">
                  <c:v>1257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'Siffror12-13 vår'!$B$1:$L$2</c:f>
              <c:multiLvlStrCache>
                <c:ptCount val="11"/>
                <c:lvl>
                  <c:pt idx="0">
                    <c:v>BK GS</c:v>
                  </c:pt>
                  <c:pt idx="1">
                    <c:v>Lilla Paris BK</c:v>
                  </c:pt>
                  <c:pt idx="2">
                    <c:v>BK Albatross F</c:v>
                  </c:pt>
                  <c:pt idx="3">
                    <c:v>Lomma BK</c:v>
                  </c:pt>
                  <c:pt idx="4">
                    <c:v>BK Hovet F</c:v>
                  </c:pt>
                  <c:pt idx="5">
                    <c:v>BK Turbanen F</c:v>
                  </c:pt>
                  <c:pt idx="6">
                    <c:v>BK Rollers</c:v>
                  </c:pt>
                  <c:pt idx="7">
                    <c:v>BK Select</c:v>
                  </c:pt>
                  <c:pt idx="8">
                    <c:v>BK Lejonet</c:v>
                  </c:pt>
                  <c:pt idx="9">
                    <c:v>Tollarps BK F</c:v>
                  </c:pt>
                  <c:pt idx="10">
                    <c:v>BBK Spärren</c:v>
                  </c:pt>
                </c:lvl>
                <c:lvl>
                  <c:pt idx="0">
                    <c:v>2013-01-12</c:v>
                  </c:pt>
                  <c:pt idx="1">
                    <c:v>2012-09-15</c:v>
                  </c:pt>
                  <c:pt idx="2">
                    <c:v>2012-09-15</c:v>
                  </c:pt>
                  <c:pt idx="3">
                    <c:v>2012-09-22</c:v>
                  </c:pt>
                  <c:pt idx="4">
                    <c:v>2012-10-13</c:v>
                  </c:pt>
                  <c:pt idx="5">
                    <c:v>2012-10-13</c:v>
                  </c:pt>
                  <c:pt idx="6">
                    <c:v>2012-10-21</c:v>
                  </c:pt>
                  <c:pt idx="7">
                    <c:v>2012-10-27</c:v>
                  </c:pt>
                  <c:pt idx="8">
                    <c:v>2012-11-18</c:v>
                  </c:pt>
                  <c:pt idx="9">
                    <c:v>2012-11-25</c:v>
                  </c:pt>
                  <c:pt idx="10">
                    <c:v>2012-12-01</c:v>
                  </c:pt>
                </c:lvl>
              </c:multiLvlStrCache>
            </c:multiLvlStrRef>
          </c:cat>
          <c:val>
            <c:numRef>
              <c:f>'Siffror12-13 vår'!$B$5:$L$5</c:f>
              <c:numCache>
                <c:formatCode>General</c:formatCode>
                <c:ptCount val="11"/>
                <c:pt idx="0">
                  <c:v>1577</c:v>
                </c:pt>
                <c:pt idx="1">
                  <c:v>1377</c:v>
                </c:pt>
                <c:pt idx="2">
                  <c:v>1370</c:v>
                </c:pt>
                <c:pt idx="3">
                  <c:v>1370</c:v>
                </c:pt>
                <c:pt idx="4">
                  <c:v>1525</c:v>
                </c:pt>
                <c:pt idx="5">
                  <c:v>1424</c:v>
                </c:pt>
                <c:pt idx="6">
                  <c:v>1504</c:v>
                </c:pt>
                <c:pt idx="7">
                  <c:v>1530</c:v>
                </c:pt>
                <c:pt idx="8">
                  <c:v>1537</c:v>
                </c:pt>
                <c:pt idx="9">
                  <c:v>1454</c:v>
                </c:pt>
                <c:pt idx="10">
                  <c:v>1229</c:v>
                </c:pt>
              </c:numCache>
            </c:numRef>
          </c:val>
        </c:ser>
        <c:ser>
          <c:idx val="3"/>
          <c:order val="3"/>
          <c:spPr>
            <a:solidFill>
              <a:srgbClr val="FFC000"/>
            </a:solidFill>
          </c:spPr>
          <c:invertIfNegative val="0"/>
          <c:cat>
            <c:multiLvlStrRef>
              <c:f>'Siffror12-13 vår'!$B$1:$L$2</c:f>
              <c:multiLvlStrCache>
                <c:ptCount val="11"/>
                <c:lvl>
                  <c:pt idx="0">
                    <c:v>BK GS</c:v>
                  </c:pt>
                  <c:pt idx="1">
                    <c:v>Lilla Paris BK</c:v>
                  </c:pt>
                  <c:pt idx="2">
                    <c:v>BK Albatross F</c:v>
                  </c:pt>
                  <c:pt idx="3">
                    <c:v>Lomma BK</c:v>
                  </c:pt>
                  <c:pt idx="4">
                    <c:v>BK Hovet F</c:v>
                  </c:pt>
                  <c:pt idx="5">
                    <c:v>BK Turbanen F</c:v>
                  </c:pt>
                  <c:pt idx="6">
                    <c:v>BK Rollers</c:v>
                  </c:pt>
                  <c:pt idx="7">
                    <c:v>BK Select</c:v>
                  </c:pt>
                  <c:pt idx="8">
                    <c:v>BK Lejonet</c:v>
                  </c:pt>
                  <c:pt idx="9">
                    <c:v>Tollarps BK F</c:v>
                  </c:pt>
                  <c:pt idx="10">
                    <c:v>BBK Spärren</c:v>
                  </c:pt>
                </c:lvl>
                <c:lvl>
                  <c:pt idx="0">
                    <c:v>2013-01-12</c:v>
                  </c:pt>
                  <c:pt idx="1">
                    <c:v>2012-09-15</c:v>
                  </c:pt>
                  <c:pt idx="2">
                    <c:v>2012-09-15</c:v>
                  </c:pt>
                  <c:pt idx="3">
                    <c:v>2012-09-22</c:v>
                  </c:pt>
                  <c:pt idx="4">
                    <c:v>2012-10-13</c:v>
                  </c:pt>
                  <c:pt idx="5">
                    <c:v>2012-10-13</c:v>
                  </c:pt>
                  <c:pt idx="6">
                    <c:v>2012-10-21</c:v>
                  </c:pt>
                  <c:pt idx="7">
                    <c:v>2012-10-27</c:v>
                  </c:pt>
                  <c:pt idx="8">
                    <c:v>2012-11-18</c:v>
                  </c:pt>
                  <c:pt idx="9">
                    <c:v>2012-11-25</c:v>
                  </c:pt>
                  <c:pt idx="10">
                    <c:v>2012-12-01</c:v>
                  </c:pt>
                </c:lvl>
              </c:multiLvlStrCache>
            </c:multiLvlStrRef>
          </c:cat>
          <c:val>
            <c:numRef>
              <c:f>'Siffror12-13 vår'!$B$6:$L$6</c:f>
              <c:numCache>
                <c:formatCode>General</c:formatCode>
                <c:ptCount val="11"/>
                <c:pt idx="0">
                  <c:v>1462</c:v>
                </c:pt>
                <c:pt idx="1">
                  <c:v>1326</c:v>
                </c:pt>
                <c:pt idx="2">
                  <c:v>1344</c:v>
                </c:pt>
                <c:pt idx="3">
                  <c:v>1408</c:v>
                </c:pt>
                <c:pt idx="4">
                  <c:v>1437</c:v>
                </c:pt>
                <c:pt idx="5">
                  <c:v>1356</c:v>
                </c:pt>
                <c:pt idx="6">
                  <c:v>1465</c:v>
                </c:pt>
                <c:pt idx="7">
                  <c:v>1514</c:v>
                </c:pt>
                <c:pt idx="8">
                  <c:v>1500</c:v>
                </c:pt>
                <c:pt idx="9">
                  <c:v>1454</c:v>
                </c:pt>
                <c:pt idx="10">
                  <c:v>1347</c:v>
                </c:pt>
              </c:numCache>
            </c:numRef>
          </c:val>
        </c:ser>
        <c:ser>
          <c:idx val="4"/>
          <c:order val="4"/>
          <c:invertIfNegative val="0"/>
          <c:cat>
            <c:multiLvlStrRef>
              <c:f>'Siffror12-13 vår'!$B$1:$L$2</c:f>
              <c:multiLvlStrCache>
                <c:ptCount val="11"/>
                <c:lvl>
                  <c:pt idx="0">
                    <c:v>BK GS</c:v>
                  </c:pt>
                  <c:pt idx="1">
                    <c:v>Lilla Paris BK</c:v>
                  </c:pt>
                  <c:pt idx="2">
                    <c:v>BK Albatross F</c:v>
                  </c:pt>
                  <c:pt idx="3">
                    <c:v>Lomma BK</c:v>
                  </c:pt>
                  <c:pt idx="4">
                    <c:v>BK Hovet F</c:v>
                  </c:pt>
                  <c:pt idx="5">
                    <c:v>BK Turbanen F</c:v>
                  </c:pt>
                  <c:pt idx="6">
                    <c:v>BK Rollers</c:v>
                  </c:pt>
                  <c:pt idx="7">
                    <c:v>BK Select</c:v>
                  </c:pt>
                  <c:pt idx="8">
                    <c:v>BK Lejonet</c:v>
                  </c:pt>
                  <c:pt idx="9">
                    <c:v>Tollarps BK F</c:v>
                  </c:pt>
                  <c:pt idx="10">
                    <c:v>BBK Spärren</c:v>
                  </c:pt>
                </c:lvl>
                <c:lvl>
                  <c:pt idx="0">
                    <c:v>2013-01-12</c:v>
                  </c:pt>
                  <c:pt idx="1">
                    <c:v>2012-09-15</c:v>
                  </c:pt>
                  <c:pt idx="2">
                    <c:v>2012-09-15</c:v>
                  </c:pt>
                  <c:pt idx="3">
                    <c:v>2012-09-22</c:v>
                  </c:pt>
                  <c:pt idx="4">
                    <c:v>2012-10-13</c:v>
                  </c:pt>
                  <c:pt idx="5">
                    <c:v>2012-10-13</c:v>
                  </c:pt>
                  <c:pt idx="6">
                    <c:v>2012-10-21</c:v>
                  </c:pt>
                  <c:pt idx="7">
                    <c:v>2012-10-27</c:v>
                  </c:pt>
                  <c:pt idx="8">
                    <c:v>2012-11-18</c:v>
                  </c:pt>
                  <c:pt idx="9">
                    <c:v>2012-11-25</c:v>
                  </c:pt>
                  <c:pt idx="10">
                    <c:v>2012-12-01</c:v>
                  </c:pt>
                </c:lvl>
              </c:multiLvlStrCache>
            </c:multiLvlStrRef>
          </c:cat>
          <c:val>
            <c:numRef>
              <c:f>'Siffror12-13 vår'!$B$7:$L$7</c:f>
              <c:numCache>
                <c:formatCode>General</c:formatCode>
                <c:ptCount val="11"/>
                <c:pt idx="0">
                  <c:v>1502</c:v>
                </c:pt>
                <c:pt idx="1">
                  <c:v>1449</c:v>
                </c:pt>
                <c:pt idx="2">
                  <c:v>1463</c:v>
                </c:pt>
                <c:pt idx="3">
                  <c:v>1354</c:v>
                </c:pt>
                <c:pt idx="4">
                  <c:v>1503</c:v>
                </c:pt>
                <c:pt idx="5">
                  <c:v>1534</c:v>
                </c:pt>
                <c:pt idx="6">
                  <c:v>1596</c:v>
                </c:pt>
                <c:pt idx="7">
                  <c:v>1509</c:v>
                </c:pt>
                <c:pt idx="8">
                  <c:v>1640</c:v>
                </c:pt>
                <c:pt idx="9">
                  <c:v>1339</c:v>
                </c:pt>
                <c:pt idx="10">
                  <c:v>1321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5541888"/>
        <c:axId val="95564160"/>
      </c:barChart>
      <c:catAx>
        <c:axId val="9554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95564160"/>
        <c:crosses val="autoZero"/>
        <c:auto val="1"/>
        <c:lblAlgn val="ctr"/>
        <c:lblOffset val="100"/>
        <c:tickMarkSkip val="1"/>
        <c:noMultiLvlLbl val="1"/>
      </c:catAx>
      <c:valAx>
        <c:axId val="95564160"/>
        <c:scaling>
          <c:orientation val="minMax"/>
          <c:max val="63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/>
                  <a:t>Serieresultat</a:t>
                </a:r>
              </a:p>
            </c:rich>
          </c:tx>
          <c:layout>
            <c:manualLayout>
              <c:xMode val="edge"/>
              <c:yMode val="edge"/>
              <c:x val="9.0702947845804991E-3"/>
              <c:y val="0.380434782608695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95541888"/>
        <c:crosses val="autoZero"/>
        <c:crossBetween val="between"/>
        <c:majorUnit val="200"/>
        <c:minorUnit val="20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effectLst/>
      </c:spPr>
    </c:plotArea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Snitt/serie 2012-13 Höst</a:t>
            </a:r>
          </a:p>
        </c:rich>
      </c:tx>
      <c:layout>
        <c:manualLayout>
          <c:xMode val="edge"/>
          <c:yMode val="edge"/>
          <c:x val="0.43241224180078069"/>
          <c:y val="2.21979851300318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63554891710231E-2"/>
          <c:y val="0.10741138560687433"/>
          <c:w val="0.78939507094846906"/>
          <c:h val="0.798066595059076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'Siffror12-13 höst'!$R$2:$R$3</c:f>
              <c:strCache>
                <c:ptCount val="1"/>
                <c:pt idx="0">
                  <c:v>SNITT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'Siffror12-13 höst'!$A$4:$A$7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'Siffror12-13 höst'!$R$4:$R$7</c:f>
              <c:numCache>
                <c:formatCode>0.0</c:formatCode>
                <c:ptCount val="4"/>
                <c:pt idx="0">
                  <c:v>1417.909090909091</c:v>
                </c:pt>
                <c:pt idx="1">
                  <c:v>1431.090909090909</c:v>
                </c:pt>
                <c:pt idx="2">
                  <c:v>1409</c:v>
                </c:pt>
                <c:pt idx="3">
                  <c:v>1423.1818181818182</c:v>
                </c:pt>
              </c:numCache>
            </c:numRef>
          </c:val>
        </c:ser>
        <c:ser>
          <c:idx val="1"/>
          <c:order val="1"/>
          <c:tx>
            <c:strRef>
              <c:f>'Siffror12-13 höst'!$S$2:$S$3</c:f>
              <c:strCache>
                <c:ptCount val="1"/>
                <c:pt idx="0">
                  <c:v>SNITT HEMMA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3366" mc:Ignorable="a14" a14:legacySpreadsheetColorIndex="61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'Siffror12-13 höst'!$A$4:$A$7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'Siffror12-13 höst'!$S$4:$S$7</c:f>
              <c:numCache>
                <c:formatCode>0.0</c:formatCode>
                <c:ptCount val="4"/>
                <c:pt idx="0">
                  <c:v>1391.4285714285713</c:v>
                </c:pt>
                <c:pt idx="1">
                  <c:v>1412.2857142857142</c:v>
                </c:pt>
                <c:pt idx="2">
                  <c:v>1388.5714285714287</c:v>
                </c:pt>
                <c:pt idx="3">
                  <c:v>1435.5714285714287</c:v>
                </c:pt>
              </c:numCache>
            </c:numRef>
          </c:val>
        </c:ser>
        <c:ser>
          <c:idx val="2"/>
          <c:order val="2"/>
          <c:tx>
            <c:strRef>
              <c:f>'Siffror12-13 höst'!$T$2:$T$3</c:f>
              <c:strCache>
                <c:ptCount val="1"/>
                <c:pt idx="0">
                  <c:v>SNITT BORTA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CC" mc:Ignorable="a14" a14:legacySpreadsheetColorIndex="26"/>
                </a:gs>
                <a:gs pos="100000">
                  <a:srgbClr xmlns:mc="http://schemas.openxmlformats.org/markup-compatibility/2006" xmlns:a14="http://schemas.microsoft.com/office/drawing/2010/main" val="76765E" mc:Ignorable="a14" a14:legacySpreadsheetColorIndex="26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'Siffror12-13 höst'!$A$4:$A$7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'Siffror12-13 höst'!$T$4:$T$7</c:f>
              <c:numCache>
                <c:formatCode>0.0</c:formatCode>
                <c:ptCount val="4"/>
                <c:pt idx="0">
                  <c:v>1464.25</c:v>
                </c:pt>
                <c:pt idx="1">
                  <c:v>1464</c:v>
                </c:pt>
                <c:pt idx="2">
                  <c:v>1444.75</c:v>
                </c:pt>
                <c:pt idx="3">
                  <c:v>1401.5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42208"/>
        <c:axId val="97344128"/>
      </c:barChart>
      <c:catAx>
        <c:axId val="9734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Serie</a:t>
                </a:r>
              </a:p>
            </c:rich>
          </c:tx>
          <c:layout>
            <c:manualLayout>
              <c:xMode val="edge"/>
              <c:yMode val="edge"/>
              <c:x val="0.4533233756534728"/>
              <c:y val="0.95273899033297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7344128"/>
        <c:crossesAt val="1300"/>
        <c:auto val="1"/>
        <c:lblAlgn val="ctr"/>
        <c:lblOffset val="100"/>
        <c:tickLblSkip val="1"/>
        <c:tickMarkSkip val="1"/>
        <c:noMultiLvlLbl val="0"/>
      </c:catAx>
      <c:valAx>
        <c:axId val="97344128"/>
        <c:scaling>
          <c:orientation val="minMax"/>
          <c:max val="1550"/>
          <c:min val="1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Snitt</a:t>
                </a:r>
              </a:p>
            </c:rich>
          </c:tx>
          <c:layout>
            <c:manualLayout>
              <c:xMode val="edge"/>
              <c:yMode val="edge"/>
              <c:x val="8.9619118745332335E-3"/>
              <c:y val="0.480128893662728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7342208"/>
        <c:crosses val="autoZero"/>
        <c:crossBetween val="between"/>
        <c:majorUnit val="10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26736370425695"/>
          <c:y val="0.46294307196562839"/>
          <c:w val="0.11874533233756535"/>
          <c:h val="8.80773361976369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Snitt/serie 2011-12</a:t>
            </a:r>
          </a:p>
        </c:rich>
      </c:tx>
      <c:layout>
        <c:manualLayout>
          <c:xMode val="edge"/>
          <c:yMode val="edge"/>
          <c:x val="0.43241224794622857"/>
          <c:y val="2.0408163265306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63554891710231E-2"/>
          <c:y val="0.10741138560687433"/>
          <c:w val="0.78939507094846906"/>
          <c:h val="0.798066595059076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'Siffror11-12'!$R$2:$R$3</c:f>
              <c:strCache>
                <c:ptCount val="1"/>
                <c:pt idx="0">
                  <c:v>SNITT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'Siffror11-12'!$A$4:$A$7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'Siffror11-12'!$R$4:$R$7</c:f>
              <c:numCache>
                <c:formatCode>0.0</c:formatCode>
                <c:ptCount val="4"/>
                <c:pt idx="0">
                  <c:v>1346.5833333333333</c:v>
                </c:pt>
                <c:pt idx="1">
                  <c:v>1380</c:v>
                </c:pt>
                <c:pt idx="2">
                  <c:v>1392.9166666666667</c:v>
                </c:pt>
                <c:pt idx="3">
                  <c:v>1365.8333333333333</c:v>
                </c:pt>
              </c:numCache>
            </c:numRef>
          </c:val>
        </c:ser>
        <c:ser>
          <c:idx val="1"/>
          <c:order val="1"/>
          <c:tx>
            <c:strRef>
              <c:f>'Siffror11-12'!$S$2:$S$3</c:f>
              <c:strCache>
                <c:ptCount val="1"/>
                <c:pt idx="0">
                  <c:v>SNITT HEMMA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3366" mc:Ignorable="a14" a14:legacySpreadsheetColorIndex="61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'Siffror11-12'!$A$4:$A$7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'Siffror11-12'!$S$4:$S$7</c:f>
              <c:numCache>
                <c:formatCode>0.0</c:formatCode>
                <c:ptCount val="4"/>
                <c:pt idx="0">
                  <c:v>1393</c:v>
                </c:pt>
                <c:pt idx="1">
                  <c:v>1408.2</c:v>
                </c:pt>
                <c:pt idx="2">
                  <c:v>1387.2</c:v>
                </c:pt>
                <c:pt idx="3">
                  <c:v>1399.2</c:v>
                </c:pt>
              </c:numCache>
            </c:numRef>
          </c:val>
        </c:ser>
        <c:ser>
          <c:idx val="2"/>
          <c:order val="2"/>
          <c:tx>
            <c:strRef>
              <c:f>'Siffror11-12'!$T$2:$T$3</c:f>
              <c:strCache>
                <c:ptCount val="1"/>
                <c:pt idx="0">
                  <c:v>SNITT BORTA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CC" mc:Ignorable="a14" a14:legacySpreadsheetColorIndex="26"/>
                </a:gs>
                <a:gs pos="100000">
                  <a:srgbClr xmlns:mc="http://schemas.openxmlformats.org/markup-compatibility/2006" xmlns:a14="http://schemas.microsoft.com/office/drawing/2010/main" val="76765E" mc:Ignorable="a14" a14:legacySpreadsheetColorIndex="26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'Siffror11-12'!$A$4:$A$7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'Siffror11-12'!$T$4:$T$7</c:f>
              <c:numCache>
                <c:formatCode>0.0</c:formatCode>
                <c:ptCount val="4"/>
                <c:pt idx="0">
                  <c:v>1313.4285714285713</c:v>
                </c:pt>
                <c:pt idx="1">
                  <c:v>1359.8571428571429</c:v>
                </c:pt>
                <c:pt idx="2">
                  <c:v>1397</c:v>
                </c:pt>
                <c:pt idx="3">
                  <c:v>1342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28160"/>
        <c:axId val="99630080"/>
      </c:barChart>
      <c:catAx>
        <c:axId val="9962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Serie</a:t>
                </a:r>
              </a:p>
            </c:rich>
          </c:tx>
          <c:layout>
            <c:manualLayout>
              <c:xMode val="edge"/>
              <c:yMode val="edge"/>
              <c:x val="0.4533233756534728"/>
              <c:y val="0.95273899033297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9630080"/>
        <c:crossesAt val="1300"/>
        <c:auto val="1"/>
        <c:lblAlgn val="ctr"/>
        <c:lblOffset val="100"/>
        <c:tickLblSkip val="1"/>
        <c:tickMarkSkip val="1"/>
        <c:noMultiLvlLbl val="0"/>
      </c:catAx>
      <c:valAx>
        <c:axId val="99630080"/>
        <c:scaling>
          <c:orientation val="minMax"/>
          <c:max val="1550"/>
          <c:min val="1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Snitt</a:t>
                </a:r>
              </a:p>
            </c:rich>
          </c:tx>
          <c:layout>
            <c:manualLayout>
              <c:xMode val="edge"/>
              <c:yMode val="edge"/>
              <c:x val="8.9619118745332335E-3"/>
              <c:y val="0.480128893662728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9628160"/>
        <c:crosses val="autoZero"/>
        <c:crossBetween val="between"/>
        <c:majorUnit val="10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26736370425695"/>
          <c:y val="0.46294307196562839"/>
          <c:w val="0.11874533233756535"/>
          <c:h val="8.80773361976369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Snitt/serie 2009-10</a:t>
            </a:r>
          </a:p>
        </c:rich>
      </c:tx>
      <c:layout>
        <c:manualLayout>
          <c:xMode val="edge"/>
          <c:yMode val="edge"/>
          <c:x val="0.43241224794622857"/>
          <c:y val="2.0408163265306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63554891710231E-2"/>
          <c:y val="0.10741138560687433"/>
          <c:w val="0.78939507094846906"/>
          <c:h val="0.798066595059076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'Siffror09-10'!$R$2:$R$3</c:f>
              <c:strCache>
                <c:ptCount val="1"/>
                <c:pt idx="0">
                  <c:v>SNITT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'Siffror09-10'!$A$4:$A$7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'Siffror09-10'!$R$4:$R$7</c:f>
              <c:numCache>
                <c:formatCode>0.0</c:formatCode>
                <c:ptCount val="4"/>
                <c:pt idx="0">
                  <c:v>1401.5384615384614</c:v>
                </c:pt>
                <c:pt idx="1">
                  <c:v>1372.4615384615386</c:v>
                </c:pt>
                <c:pt idx="2">
                  <c:v>1386.6153846153845</c:v>
                </c:pt>
                <c:pt idx="3">
                  <c:v>1398.1538461538462</c:v>
                </c:pt>
              </c:numCache>
            </c:numRef>
          </c:val>
        </c:ser>
        <c:ser>
          <c:idx val="1"/>
          <c:order val="1"/>
          <c:tx>
            <c:strRef>
              <c:f>'Siffror09-10'!$S$2:$S$3</c:f>
              <c:strCache>
                <c:ptCount val="1"/>
                <c:pt idx="0">
                  <c:v>SNITT HEMMA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3366" mc:Ignorable="a14" a14:legacySpreadsheetColorIndex="61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'Siffror09-10'!$A$4:$A$7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'Siffror09-10'!$S$4:$S$7</c:f>
              <c:numCache>
                <c:formatCode>0.0</c:formatCode>
                <c:ptCount val="4"/>
                <c:pt idx="0">
                  <c:v>1399.375</c:v>
                </c:pt>
                <c:pt idx="1">
                  <c:v>1388.75</c:v>
                </c:pt>
                <c:pt idx="2">
                  <c:v>1397.5</c:v>
                </c:pt>
                <c:pt idx="3">
                  <c:v>1413.375</c:v>
                </c:pt>
              </c:numCache>
            </c:numRef>
          </c:val>
        </c:ser>
        <c:ser>
          <c:idx val="2"/>
          <c:order val="2"/>
          <c:tx>
            <c:strRef>
              <c:f>'Siffror09-10'!$T$2:$T$3</c:f>
              <c:strCache>
                <c:ptCount val="1"/>
                <c:pt idx="0">
                  <c:v>SNITT BORTA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CC" mc:Ignorable="a14" a14:legacySpreadsheetColorIndex="26"/>
                </a:gs>
                <a:gs pos="100000">
                  <a:srgbClr xmlns:mc="http://schemas.openxmlformats.org/markup-compatibility/2006" xmlns:a14="http://schemas.microsoft.com/office/drawing/2010/main" val="76765E" mc:Ignorable="a14" a14:legacySpreadsheetColorIndex="26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'Siffror09-10'!$A$4:$A$7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'Siffror09-10'!$T$4:$T$7</c:f>
              <c:numCache>
                <c:formatCode>0.0</c:formatCode>
                <c:ptCount val="4"/>
                <c:pt idx="0">
                  <c:v>1408.875</c:v>
                </c:pt>
                <c:pt idx="1">
                  <c:v>1323.625</c:v>
                </c:pt>
                <c:pt idx="2">
                  <c:v>1376.5</c:v>
                </c:pt>
                <c:pt idx="3">
                  <c:v>1373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14560"/>
        <c:axId val="99716480"/>
      </c:barChart>
      <c:catAx>
        <c:axId val="9971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Serie</a:t>
                </a:r>
              </a:p>
            </c:rich>
          </c:tx>
          <c:layout>
            <c:manualLayout>
              <c:xMode val="edge"/>
              <c:yMode val="edge"/>
              <c:x val="0.4533233756534728"/>
              <c:y val="0.95273899033297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9716480"/>
        <c:crossesAt val="1300"/>
        <c:auto val="1"/>
        <c:lblAlgn val="ctr"/>
        <c:lblOffset val="100"/>
        <c:tickLblSkip val="1"/>
        <c:tickMarkSkip val="1"/>
        <c:noMultiLvlLbl val="0"/>
      </c:catAx>
      <c:valAx>
        <c:axId val="99716480"/>
        <c:scaling>
          <c:orientation val="minMax"/>
          <c:max val="1550"/>
          <c:min val="1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Snitt</a:t>
                </a:r>
              </a:p>
            </c:rich>
          </c:tx>
          <c:layout>
            <c:manualLayout>
              <c:xMode val="edge"/>
              <c:yMode val="edge"/>
              <c:x val="8.9619118745332335E-3"/>
              <c:y val="0.480128893662728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9714560"/>
        <c:crosses val="autoZero"/>
        <c:crossBetween val="between"/>
        <c:majorUnit val="10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26736370425695"/>
          <c:y val="0.46294307196562839"/>
          <c:w val="0.11874533233756535"/>
          <c:h val="8.80773361976369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Snitt/serie 2008-2009</a:t>
            </a:r>
          </a:p>
        </c:rich>
      </c:tx>
      <c:layout>
        <c:manualLayout>
          <c:xMode val="edge"/>
          <c:yMode val="edge"/>
          <c:x val="0.4200157604412923"/>
          <c:y val="1.96078431372548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590228526398743E-2"/>
          <c:y val="0.10784313725490194"/>
          <c:w val="0.80378250591016553"/>
          <c:h val="0.798474945533768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'Siffror08-09'!$N$2:$N$3</c:f>
              <c:strCache>
                <c:ptCount val="1"/>
                <c:pt idx="0">
                  <c:v>Snitt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'Siffror08-09'!$A$4:$A$7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'Siffror08-09'!$N$4:$N$7</c:f>
              <c:numCache>
                <c:formatCode>0.00</c:formatCode>
                <c:ptCount val="4"/>
                <c:pt idx="0">
                  <c:v>1372.4166666666667</c:v>
                </c:pt>
                <c:pt idx="1">
                  <c:v>1333.8333333333333</c:v>
                </c:pt>
                <c:pt idx="2">
                  <c:v>1356.3333333333333</c:v>
                </c:pt>
                <c:pt idx="3">
                  <c:v>1356.5</c:v>
                </c:pt>
              </c:numCache>
            </c:numRef>
          </c:val>
        </c:ser>
        <c:ser>
          <c:idx val="1"/>
          <c:order val="1"/>
          <c:tx>
            <c:strRef>
              <c:f>'Siffror08-09'!$O$2:$O$3</c:f>
              <c:strCache>
                <c:ptCount val="1"/>
                <c:pt idx="0">
                  <c:v>Snitt Hemma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3366" mc:Ignorable="a14" a14:legacySpreadsheetColorIndex="25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'Siffror08-09'!$A$4:$A$7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'Siffror08-09'!$O$4:$O$7</c:f>
              <c:numCache>
                <c:formatCode>0.0</c:formatCode>
                <c:ptCount val="4"/>
                <c:pt idx="0">
                  <c:v>1387.6666666666667</c:v>
                </c:pt>
                <c:pt idx="1">
                  <c:v>1350.5</c:v>
                </c:pt>
                <c:pt idx="2">
                  <c:v>1384.1666666666667</c:v>
                </c:pt>
                <c:pt idx="3">
                  <c:v>1362.6666666666667</c:v>
                </c:pt>
              </c:numCache>
            </c:numRef>
          </c:val>
        </c:ser>
        <c:ser>
          <c:idx val="2"/>
          <c:order val="2"/>
          <c:tx>
            <c:strRef>
              <c:f>'Siffror08-09'!$P$2:$P$3</c:f>
              <c:strCache>
                <c:ptCount val="1"/>
                <c:pt idx="0">
                  <c:v>Snitt Borta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CC" mc:Ignorable="a14" a14:legacySpreadsheetColorIndex="26"/>
                </a:gs>
                <a:gs pos="100000">
                  <a:srgbClr xmlns:mc="http://schemas.openxmlformats.org/markup-compatibility/2006" xmlns:a14="http://schemas.microsoft.com/office/drawing/2010/main" val="76765E" mc:Ignorable="a14" a14:legacySpreadsheetColorIndex="26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'Siffror08-09'!$A$4:$A$7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'Siffror08-09'!$P$4:$P$7</c:f>
              <c:numCache>
                <c:formatCode>0.0</c:formatCode>
                <c:ptCount val="4"/>
                <c:pt idx="0">
                  <c:v>1357.1666666666667</c:v>
                </c:pt>
                <c:pt idx="1">
                  <c:v>1317.1666666666667</c:v>
                </c:pt>
                <c:pt idx="2">
                  <c:v>1328.5</c:v>
                </c:pt>
                <c:pt idx="3">
                  <c:v>1350.3333333333333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72288"/>
        <c:axId val="99774464"/>
      </c:barChart>
      <c:catAx>
        <c:axId val="9977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Serie</a:t>
                </a:r>
              </a:p>
            </c:rich>
          </c:tx>
          <c:layout>
            <c:manualLayout>
              <c:xMode val="edge"/>
              <c:yMode val="edge"/>
              <c:x val="0.46099290780141844"/>
              <c:y val="0.95315904139433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9774464"/>
        <c:crossesAt val="1300"/>
        <c:auto val="1"/>
        <c:lblAlgn val="ctr"/>
        <c:lblOffset val="100"/>
        <c:tickLblSkip val="1"/>
        <c:tickMarkSkip val="1"/>
        <c:noMultiLvlLbl val="0"/>
      </c:catAx>
      <c:valAx>
        <c:axId val="99774464"/>
        <c:scaling>
          <c:orientation val="minMax"/>
          <c:max val="1550"/>
          <c:min val="1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Snitt</a:t>
                </a:r>
              </a:p>
            </c:rich>
          </c:tx>
          <c:layout>
            <c:manualLayout>
              <c:xMode val="edge"/>
              <c:yMode val="edge"/>
              <c:x val="9.4562647754137114E-3"/>
              <c:y val="0.48148148148148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9772288"/>
        <c:crosses val="autoZero"/>
        <c:crossBetween val="between"/>
        <c:majorUnit val="10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36170212765957"/>
          <c:y val="0.46405228758169925"/>
          <c:w val="0.10323089046493301"/>
          <c:h val="8.60566448801742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Utveckling!$C$2:$C$3</c:f>
              <c:strCache>
                <c:ptCount val="1"/>
                <c:pt idx="0">
                  <c:v>Snitt/match/spelare Totalt</c:v>
                </c:pt>
              </c:strCache>
            </c:strRef>
          </c:tx>
          <c:spPr>
            <a:ln cmpd="sng">
              <a:prstDash val="solid"/>
            </a:ln>
          </c:spPr>
          <c:marker>
            <c:symbol val="diamond"/>
            <c:size val="5"/>
          </c:marker>
          <c:cat>
            <c:strRef>
              <c:f>Utveckling!$B$4:$B$8</c:f>
              <c:strCache>
                <c:ptCount val="5"/>
                <c:pt idx="0">
                  <c:v>2008-2009</c:v>
                </c:pt>
                <c:pt idx="1">
                  <c:v>2009-2010</c:v>
                </c:pt>
                <c:pt idx="2">
                  <c:v>2011-2012</c:v>
                </c:pt>
                <c:pt idx="3">
                  <c:v>2012 höst</c:v>
                </c:pt>
                <c:pt idx="4">
                  <c:v>2013 vår</c:v>
                </c:pt>
              </c:strCache>
            </c:strRef>
          </c:cat>
          <c:val>
            <c:numRef>
              <c:f>Utveckling!$C$4:$C$8</c:f>
              <c:numCache>
                <c:formatCode>0.0</c:formatCode>
                <c:ptCount val="5"/>
                <c:pt idx="0">
                  <c:v>677.38541666666663</c:v>
                </c:pt>
                <c:pt idx="1">
                  <c:v>694.84615384615381</c:v>
                </c:pt>
                <c:pt idx="2">
                  <c:v>685.66666666666663</c:v>
                </c:pt>
                <c:pt idx="3">
                  <c:v>710.14772727272725</c:v>
                </c:pt>
                <c:pt idx="4">
                  <c:v>720.43181818181813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Utveckling!$D$2:$D$3</c:f>
              <c:strCache>
                <c:ptCount val="1"/>
                <c:pt idx="0">
                  <c:v>Snitt/match/spelare Hemma</c:v>
                </c:pt>
              </c:strCache>
            </c:strRef>
          </c:tx>
          <c:spPr>
            <a:ln cmpd="thickThin">
              <a:prstDash val="sysDash"/>
            </a:ln>
          </c:spPr>
          <c:marker>
            <c:symbol val="square"/>
            <c:size val="5"/>
          </c:marker>
          <c:cat>
            <c:strRef>
              <c:f>Utveckling!$B$4:$B$8</c:f>
              <c:strCache>
                <c:ptCount val="5"/>
                <c:pt idx="0">
                  <c:v>2008-2009</c:v>
                </c:pt>
                <c:pt idx="1">
                  <c:v>2009-2010</c:v>
                </c:pt>
                <c:pt idx="2">
                  <c:v>2011-2012</c:v>
                </c:pt>
                <c:pt idx="3">
                  <c:v>2012 höst</c:v>
                </c:pt>
                <c:pt idx="4">
                  <c:v>2013 vår</c:v>
                </c:pt>
              </c:strCache>
            </c:strRef>
          </c:cat>
          <c:val>
            <c:numRef>
              <c:f>Utveckling!$D$4:$D$8</c:f>
              <c:numCache>
                <c:formatCode>0.0</c:formatCode>
                <c:ptCount val="5"/>
                <c:pt idx="0">
                  <c:v>677.03211805555554</c:v>
                </c:pt>
                <c:pt idx="1">
                  <c:v>699.875</c:v>
                </c:pt>
                <c:pt idx="2">
                  <c:v>698.45</c:v>
                </c:pt>
                <c:pt idx="3">
                  <c:v>703.48214285714289</c:v>
                </c:pt>
                <c:pt idx="4">
                  <c:v>747.65625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Utveckling!$E$2:$E$3</c:f>
              <c:strCache>
                <c:ptCount val="1"/>
                <c:pt idx="0">
                  <c:v>Snitt/match/spelare Borta</c:v>
                </c:pt>
              </c:strCache>
            </c:strRef>
          </c:tx>
          <c:spPr>
            <a:ln cmpd="sng">
              <a:prstDash val="dash"/>
            </a:ln>
          </c:spPr>
          <c:marker>
            <c:symbol val="circle"/>
            <c:size val="5"/>
          </c:marker>
          <c:cat>
            <c:strRef>
              <c:f>Utveckling!$B$4:$B$8</c:f>
              <c:strCache>
                <c:ptCount val="5"/>
                <c:pt idx="0">
                  <c:v>2008-2009</c:v>
                </c:pt>
                <c:pt idx="1">
                  <c:v>2009-2010</c:v>
                </c:pt>
                <c:pt idx="2">
                  <c:v>2011-2012</c:v>
                </c:pt>
                <c:pt idx="3">
                  <c:v>2012 höst</c:v>
                </c:pt>
                <c:pt idx="4">
                  <c:v>2013 vår</c:v>
                </c:pt>
              </c:strCache>
            </c:strRef>
          </c:cat>
          <c:val>
            <c:numRef>
              <c:f>Utveckling!$E$4:$E$8</c:f>
              <c:numCache>
                <c:formatCode>0.0</c:formatCode>
                <c:ptCount val="5"/>
                <c:pt idx="0">
                  <c:v>677.53479456018522</c:v>
                </c:pt>
                <c:pt idx="1">
                  <c:v>685.25</c:v>
                </c:pt>
                <c:pt idx="2">
                  <c:v>676.53571428571433</c:v>
                </c:pt>
                <c:pt idx="3">
                  <c:v>721.8125</c:v>
                </c:pt>
                <c:pt idx="4">
                  <c:v>704.875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19712"/>
        <c:axId val="99487744"/>
      </c:lineChart>
      <c:catAx>
        <c:axId val="99219712"/>
        <c:scaling>
          <c:orientation val="minMax"/>
        </c:scaling>
        <c:delete val="0"/>
        <c:axPos val="b"/>
        <c:majorTickMark val="out"/>
        <c:minorTickMark val="none"/>
        <c:tickLblPos val="nextTo"/>
        <c:crossAx val="99487744"/>
        <c:crosses val="autoZero"/>
        <c:auto val="1"/>
        <c:lblAlgn val="ctr"/>
        <c:lblOffset val="100"/>
        <c:noMultiLvlLbl val="0"/>
      </c:catAx>
      <c:valAx>
        <c:axId val="9948774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99219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 w="15875"/>
    <a:effectLst>
      <a:glow rad="139700">
        <a:schemeClr val="accent5">
          <a:satMod val="175000"/>
          <a:alpha val="40000"/>
        </a:schemeClr>
      </a:glow>
      <a:outerShdw blurRad="50800" dist="38100" dir="16200000" rotWithShape="0">
        <a:prstClr val="black">
          <a:alpha val="40000"/>
        </a:prstClr>
      </a:outerShdw>
    </a:effectLst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BK Znax säsongen 2012-2013</a:t>
            </a:r>
            <a:r>
              <a:rPr lang="sv-SE" baseline="0"/>
              <a:t> Höst</a:t>
            </a:r>
            <a:endParaRPr lang="sv-SE"/>
          </a:p>
        </c:rich>
      </c:tx>
      <c:layout>
        <c:manualLayout>
          <c:xMode val="edge"/>
          <c:yMode val="edge"/>
          <c:x val="0.39229024943310659"/>
          <c:y val="2.03804347826086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050642479213902E-2"/>
          <c:y val="0.12364130434782607"/>
          <c:w val="0.92063492063492069"/>
          <c:h val="0.65760869565217384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'Siffror12-13 höst'!$B$1:$L$2</c:f>
              <c:multiLvlStrCache>
                <c:ptCount val="11"/>
                <c:lvl>
                  <c:pt idx="0">
                    <c:v>BK Finn F</c:v>
                  </c:pt>
                  <c:pt idx="1">
                    <c:v>BK Animals F</c:v>
                  </c:pt>
                  <c:pt idx="2">
                    <c:v>BK Lejonet</c:v>
                  </c:pt>
                  <c:pt idx="3">
                    <c:v>BK Strike</c:v>
                  </c:pt>
                  <c:pt idx="4">
                    <c:v>BK Rollers</c:v>
                  </c:pt>
                  <c:pt idx="5">
                    <c:v>Lomma BK</c:v>
                  </c:pt>
                  <c:pt idx="6">
                    <c:v>BK Spiken</c:v>
                  </c:pt>
                  <c:pt idx="7">
                    <c:v>BK GS</c:v>
                  </c:pt>
                  <c:pt idx="8">
                    <c:v>Postens IF</c:v>
                  </c:pt>
                  <c:pt idx="9">
                    <c:v>BK Animals F</c:v>
                  </c:pt>
                  <c:pt idx="10">
                    <c:v>Tetra Laval</c:v>
                  </c:pt>
                </c:lvl>
                <c:lvl>
                  <c:pt idx="0">
                    <c:v>2012-09-08</c:v>
                  </c:pt>
                  <c:pt idx="1">
                    <c:v>2012-09-15</c:v>
                  </c:pt>
                  <c:pt idx="2">
                    <c:v>2012-09-15</c:v>
                  </c:pt>
                  <c:pt idx="3">
                    <c:v>2012-09-22</c:v>
                  </c:pt>
                  <c:pt idx="4">
                    <c:v>2012-10-13</c:v>
                  </c:pt>
                  <c:pt idx="5">
                    <c:v>2012-10-13</c:v>
                  </c:pt>
                  <c:pt idx="6">
                    <c:v>2012-10-21</c:v>
                  </c:pt>
                  <c:pt idx="7">
                    <c:v>2012-10-27</c:v>
                  </c:pt>
                  <c:pt idx="8">
                    <c:v>2012-11-18</c:v>
                  </c:pt>
                  <c:pt idx="9">
                    <c:v>2012-11-25</c:v>
                  </c:pt>
                  <c:pt idx="10">
                    <c:v>2012-12-01</c:v>
                  </c:pt>
                </c:lvl>
              </c:multiLvlStrCache>
            </c:multiLvlStrRef>
          </c:cat>
          <c:val>
            <c:numRef>
              <c:f>'Siffror11-12'!$B$3:$M$3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invertIfNegative val="0"/>
          <c:cat>
            <c:multiLvlStrRef>
              <c:f>'Siffror12-13 höst'!$B$1:$L$2</c:f>
              <c:multiLvlStrCache>
                <c:ptCount val="11"/>
                <c:lvl>
                  <c:pt idx="0">
                    <c:v>BK Finn F</c:v>
                  </c:pt>
                  <c:pt idx="1">
                    <c:v>BK Animals F</c:v>
                  </c:pt>
                  <c:pt idx="2">
                    <c:v>BK Lejonet</c:v>
                  </c:pt>
                  <c:pt idx="3">
                    <c:v>BK Strike</c:v>
                  </c:pt>
                  <c:pt idx="4">
                    <c:v>BK Rollers</c:v>
                  </c:pt>
                  <c:pt idx="5">
                    <c:v>Lomma BK</c:v>
                  </c:pt>
                  <c:pt idx="6">
                    <c:v>BK Spiken</c:v>
                  </c:pt>
                  <c:pt idx="7">
                    <c:v>BK GS</c:v>
                  </c:pt>
                  <c:pt idx="8">
                    <c:v>Postens IF</c:v>
                  </c:pt>
                  <c:pt idx="9">
                    <c:v>BK Animals F</c:v>
                  </c:pt>
                  <c:pt idx="10">
                    <c:v>Tetra Laval</c:v>
                  </c:pt>
                </c:lvl>
                <c:lvl>
                  <c:pt idx="0">
                    <c:v>2012-09-08</c:v>
                  </c:pt>
                  <c:pt idx="1">
                    <c:v>2012-09-15</c:v>
                  </c:pt>
                  <c:pt idx="2">
                    <c:v>2012-09-15</c:v>
                  </c:pt>
                  <c:pt idx="3">
                    <c:v>2012-09-22</c:v>
                  </c:pt>
                  <c:pt idx="4">
                    <c:v>2012-10-13</c:v>
                  </c:pt>
                  <c:pt idx="5">
                    <c:v>2012-10-13</c:v>
                  </c:pt>
                  <c:pt idx="6">
                    <c:v>2012-10-21</c:v>
                  </c:pt>
                  <c:pt idx="7">
                    <c:v>2012-10-27</c:v>
                  </c:pt>
                  <c:pt idx="8">
                    <c:v>2012-11-18</c:v>
                  </c:pt>
                  <c:pt idx="9">
                    <c:v>2012-11-25</c:v>
                  </c:pt>
                  <c:pt idx="10">
                    <c:v>2012-12-01</c:v>
                  </c:pt>
                </c:lvl>
              </c:multiLvlStrCache>
            </c:multiLvlStrRef>
          </c:cat>
          <c:val>
            <c:numRef>
              <c:f>'Siffror12-13 höst'!$B$4:$L$4</c:f>
              <c:numCache>
                <c:formatCode>General</c:formatCode>
                <c:ptCount val="11"/>
                <c:pt idx="0">
                  <c:v>1365</c:v>
                </c:pt>
                <c:pt idx="1">
                  <c:v>1514</c:v>
                </c:pt>
                <c:pt idx="2">
                  <c:v>1509</c:v>
                </c:pt>
                <c:pt idx="3">
                  <c:v>1408</c:v>
                </c:pt>
                <c:pt idx="4">
                  <c:v>1354</c:v>
                </c:pt>
                <c:pt idx="5">
                  <c:v>1480</c:v>
                </c:pt>
                <c:pt idx="6">
                  <c:v>1353</c:v>
                </c:pt>
                <c:pt idx="7">
                  <c:v>1354</c:v>
                </c:pt>
                <c:pt idx="8">
                  <c:v>1380</c:v>
                </c:pt>
                <c:pt idx="9">
                  <c:v>1485</c:v>
                </c:pt>
                <c:pt idx="10">
                  <c:v>1395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'Siffror12-13 höst'!$B$1:$L$2</c:f>
              <c:multiLvlStrCache>
                <c:ptCount val="11"/>
                <c:lvl>
                  <c:pt idx="0">
                    <c:v>BK Finn F</c:v>
                  </c:pt>
                  <c:pt idx="1">
                    <c:v>BK Animals F</c:v>
                  </c:pt>
                  <c:pt idx="2">
                    <c:v>BK Lejonet</c:v>
                  </c:pt>
                  <c:pt idx="3">
                    <c:v>BK Strike</c:v>
                  </c:pt>
                  <c:pt idx="4">
                    <c:v>BK Rollers</c:v>
                  </c:pt>
                  <c:pt idx="5">
                    <c:v>Lomma BK</c:v>
                  </c:pt>
                  <c:pt idx="6">
                    <c:v>BK Spiken</c:v>
                  </c:pt>
                  <c:pt idx="7">
                    <c:v>BK GS</c:v>
                  </c:pt>
                  <c:pt idx="8">
                    <c:v>Postens IF</c:v>
                  </c:pt>
                  <c:pt idx="9">
                    <c:v>BK Animals F</c:v>
                  </c:pt>
                  <c:pt idx="10">
                    <c:v>Tetra Laval</c:v>
                  </c:pt>
                </c:lvl>
                <c:lvl>
                  <c:pt idx="0">
                    <c:v>2012-09-08</c:v>
                  </c:pt>
                  <c:pt idx="1">
                    <c:v>2012-09-15</c:v>
                  </c:pt>
                  <c:pt idx="2">
                    <c:v>2012-09-15</c:v>
                  </c:pt>
                  <c:pt idx="3">
                    <c:v>2012-09-22</c:v>
                  </c:pt>
                  <c:pt idx="4">
                    <c:v>2012-10-13</c:v>
                  </c:pt>
                  <c:pt idx="5">
                    <c:v>2012-10-13</c:v>
                  </c:pt>
                  <c:pt idx="6">
                    <c:v>2012-10-21</c:v>
                  </c:pt>
                  <c:pt idx="7">
                    <c:v>2012-10-27</c:v>
                  </c:pt>
                  <c:pt idx="8">
                    <c:v>2012-11-18</c:v>
                  </c:pt>
                  <c:pt idx="9">
                    <c:v>2012-11-25</c:v>
                  </c:pt>
                  <c:pt idx="10">
                    <c:v>2012-12-01</c:v>
                  </c:pt>
                </c:lvl>
              </c:multiLvlStrCache>
            </c:multiLvlStrRef>
          </c:cat>
          <c:val>
            <c:numRef>
              <c:f>'Siffror12-13 höst'!$B$5:$L$5</c:f>
              <c:numCache>
                <c:formatCode>General</c:formatCode>
                <c:ptCount val="11"/>
                <c:pt idx="0">
                  <c:v>1381</c:v>
                </c:pt>
                <c:pt idx="1">
                  <c:v>1513</c:v>
                </c:pt>
                <c:pt idx="2">
                  <c:v>1497</c:v>
                </c:pt>
                <c:pt idx="3">
                  <c:v>1425</c:v>
                </c:pt>
                <c:pt idx="4">
                  <c:v>1444</c:v>
                </c:pt>
                <c:pt idx="5">
                  <c:v>1402</c:v>
                </c:pt>
                <c:pt idx="6">
                  <c:v>1476</c:v>
                </c:pt>
                <c:pt idx="7">
                  <c:v>1432</c:v>
                </c:pt>
                <c:pt idx="8">
                  <c:v>1322</c:v>
                </c:pt>
                <c:pt idx="9">
                  <c:v>1412</c:v>
                </c:pt>
                <c:pt idx="10">
                  <c:v>1438</c:v>
                </c:pt>
              </c:numCache>
            </c:numRef>
          </c:val>
        </c:ser>
        <c:ser>
          <c:idx val="3"/>
          <c:order val="3"/>
          <c:spPr>
            <a:solidFill>
              <a:srgbClr val="FFC000"/>
            </a:solidFill>
          </c:spPr>
          <c:invertIfNegative val="0"/>
          <c:cat>
            <c:multiLvlStrRef>
              <c:f>'Siffror12-13 höst'!$B$1:$L$2</c:f>
              <c:multiLvlStrCache>
                <c:ptCount val="11"/>
                <c:lvl>
                  <c:pt idx="0">
                    <c:v>BK Finn F</c:v>
                  </c:pt>
                  <c:pt idx="1">
                    <c:v>BK Animals F</c:v>
                  </c:pt>
                  <c:pt idx="2">
                    <c:v>BK Lejonet</c:v>
                  </c:pt>
                  <c:pt idx="3">
                    <c:v>BK Strike</c:v>
                  </c:pt>
                  <c:pt idx="4">
                    <c:v>BK Rollers</c:v>
                  </c:pt>
                  <c:pt idx="5">
                    <c:v>Lomma BK</c:v>
                  </c:pt>
                  <c:pt idx="6">
                    <c:v>BK Spiken</c:v>
                  </c:pt>
                  <c:pt idx="7">
                    <c:v>BK GS</c:v>
                  </c:pt>
                  <c:pt idx="8">
                    <c:v>Postens IF</c:v>
                  </c:pt>
                  <c:pt idx="9">
                    <c:v>BK Animals F</c:v>
                  </c:pt>
                  <c:pt idx="10">
                    <c:v>Tetra Laval</c:v>
                  </c:pt>
                </c:lvl>
                <c:lvl>
                  <c:pt idx="0">
                    <c:v>2012-09-08</c:v>
                  </c:pt>
                  <c:pt idx="1">
                    <c:v>2012-09-15</c:v>
                  </c:pt>
                  <c:pt idx="2">
                    <c:v>2012-09-15</c:v>
                  </c:pt>
                  <c:pt idx="3">
                    <c:v>2012-09-22</c:v>
                  </c:pt>
                  <c:pt idx="4">
                    <c:v>2012-10-13</c:v>
                  </c:pt>
                  <c:pt idx="5">
                    <c:v>2012-10-13</c:v>
                  </c:pt>
                  <c:pt idx="6">
                    <c:v>2012-10-21</c:v>
                  </c:pt>
                  <c:pt idx="7">
                    <c:v>2012-10-27</c:v>
                  </c:pt>
                  <c:pt idx="8">
                    <c:v>2012-11-18</c:v>
                  </c:pt>
                  <c:pt idx="9">
                    <c:v>2012-11-25</c:v>
                  </c:pt>
                  <c:pt idx="10">
                    <c:v>2012-12-01</c:v>
                  </c:pt>
                </c:lvl>
              </c:multiLvlStrCache>
            </c:multiLvlStrRef>
          </c:cat>
          <c:val>
            <c:numRef>
              <c:f>'Siffror12-13 höst'!$B$6:$L$6</c:f>
              <c:numCache>
                <c:formatCode>General</c:formatCode>
                <c:ptCount val="11"/>
                <c:pt idx="0">
                  <c:v>1394</c:v>
                </c:pt>
                <c:pt idx="1">
                  <c:v>1629</c:v>
                </c:pt>
                <c:pt idx="2">
                  <c:v>1414</c:v>
                </c:pt>
                <c:pt idx="3">
                  <c:v>1374</c:v>
                </c:pt>
                <c:pt idx="4">
                  <c:v>1282</c:v>
                </c:pt>
                <c:pt idx="5">
                  <c:v>1454</c:v>
                </c:pt>
                <c:pt idx="6">
                  <c:v>1462</c:v>
                </c:pt>
                <c:pt idx="7">
                  <c:v>1407</c:v>
                </c:pt>
                <c:pt idx="8">
                  <c:v>1396</c:v>
                </c:pt>
                <c:pt idx="9">
                  <c:v>1353</c:v>
                </c:pt>
                <c:pt idx="10">
                  <c:v>1334</c:v>
                </c:pt>
              </c:numCache>
            </c:numRef>
          </c:val>
        </c:ser>
        <c:ser>
          <c:idx val="4"/>
          <c:order val="4"/>
          <c:invertIfNegative val="0"/>
          <c:cat>
            <c:multiLvlStrRef>
              <c:f>'Siffror12-13 höst'!$B$1:$L$2</c:f>
              <c:multiLvlStrCache>
                <c:ptCount val="11"/>
                <c:lvl>
                  <c:pt idx="0">
                    <c:v>BK Finn F</c:v>
                  </c:pt>
                  <c:pt idx="1">
                    <c:v>BK Animals F</c:v>
                  </c:pt>
                  <c:pt idx="2">
                    <c:v>BK Lejonet</c:v>
                  </c:pt>
                  <c:pt idx="3">
                    <c:v>BK Strike</c:v>
                  </c:pt>
                  <c:pt idx="4">
                    <c:v>BK Rollers</c:v>
                  </c:pt>
                  <c:pt idx="5">
                    <c:v>Lomma BK</c:v>
                  </c:pt>
                  <c:pt idx="6">
                    <c:v>BK Spiken</c:v>
                  </c:pt>
                  <c:pt idx="7">
                    <c:v>BK GS</c:v>
                  </c:pt>
                  <c:pt idx="8">
                    <c:v>Postens IF</c:v>
                  </c:pt>
                  <c:pt idx="9">
                    <c:v>BK Animals F</c:v>
                  </c:pt>
                  <c:pt idx="10">
                    <c:v>Tetra Laval</c:v>
                  </c:pt>
                </c:lvl>
                <c:lvl>
                  <c:pt idx="0">
                    <c:v>2012-09-08</c:v>
                  </c:pt>
                  <c:pt idx="1">
                    <c:v>2012-09-15</c:v>
                  </c:pt>
                  <c:pt idx="2">
                    <c:v>2012-09-15</c:v>
                  </c:pt>
                  <c:pt idx="3">
                    <c:v>2012-09-22</c:v>
                  </c:pt>
                  <c:pt idx="4">
                    <c:v>2012-10-13</c:v>
                  </c:pt>
                  <c:pt idx="5">
                    <c:v>2012-10-13</c:v>
                  </c:pt>
                  <c:pt idx="6">
                    <c:v>2012-10-21</c:v>
                  </c:pt>
                  <c:pt idx="7">
                    <c:v>2012-10-27</c:v>
                  </c:pt>
                  <c:pt idx="8">
                    <c:v>2012-11-18</c:v>
                  </c:pt>
                  <c:pt idx="9">
                    <c:v>2012-11-25</c:v>
                  </c:pt>
                  <c:pt idx="10">
                    <c:v>2012-12-01</c:v>
                  </c:pt>
                </c:lvl>
              </c:multiLvlStrCache>
            </c:multiLvlStrRef>
          </c:cat>
          <c:val>
            <c:numRef>
              <c:f>'Siffror12-13 höst'!$B$7:$L$7</c:f>
              <c:numCache>
                <c:formatCode>General</c:formatCode>
                <c:ptCount val="11"/>
                <c:pt idx="0">
                  <c:v>1349</c:v>
                </c:pt>
                <c:pt idx="1">
                  <c:v>1413</c:v>
                </c:pt>
                <c:pt idx="2">
                  <c:v>1420</c:v>
                </c:pt>
                <c:pt idx="3">
                  <c:v>1424</c:v>
                </c:pt>
                <c:pt idx="4">
                  <c:v>1393</c:v>
                </c:pt>
                <c:pt idx="5">
                  <c:v>1380</c:v>
                </c:pt>
                <c:pt idx="6">
                  <c:v>1507</c:v>
                </c:pt>
                <c:pt idx="7">
                  <c:v>1392</c:v>
                </c:pt>
                <c:pt idx="8">
                  <c:v>1332</c:v>
                </c:pt>
                <c:pt idx="9">
                  <c:v>1569</c:v>
                </c:pt>
                <c:pt idx="10">
                  <c:v>1476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7208576"/>
        <c:axId val="97226752"/>
      </c:barChart>
      <c:catAx>
        <c:axId val="9720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97226752"/>
        <c:crosses val="autoZero"/>
        <c:auto val="1"/>
        <c:lblAlgn val="ctr"/>
        <c:lblOffset val="100"/>
        <c:tickMarkSkip val="1"/>
        <c:noMultiLvlLbl val="1"/>
      </c:catAx>
      <c:valAx>
        <c:axId val="97226752"/>
        <c:scaling>
          <c:orientation val="minMax"/>
          <c:max val="63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/>
                  <a:t>Serieresultat</a:t>
                </a:r>
              </a:p>
            </c:rich>
          </c:tx>
          <c:layout>
            <c:manualLayout>
              <c:xMode val="edge"/>
              <c:yMode val="edge"/>
              <c:x val="9.0702947845804991E-3"/>
              <c:y val="0.380434782608695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97208576"/>
        <c:crosses val="autoZero"/>
        <c:crossBetween val="between"/>
        <c:majorUnit val="200"/>
        <c:minorUnit val="20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effectLst/>
      </c:spPr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BK Znax säsongen 2011-2012</a:t>
            </a:r>
          </a:p>
        </c:rich>
      </c:tx>
      <c:layout>
        <c:manualLayout>
          <c:xMode val="edge"/>
          <c:yMode val="edge"/>
          <c:x val="0.39229024943310659"/>
          <c:y val="2.03804347826086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050642479213902E-2"/>
          <c:y val="0.12364130434782607"/>
          <c:w val="0.92063492063492069"/>
          <c:h val="0.65760869565217384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'Siffror11-12'!$B$1:$M$2</c:f>
              <c:multiLvlStrCache>
                <c:ptCount val="12"/>
                <c:lvl>
                  <c:pt idx="0">
                    <c:v>IS Göta F2</c:v>
                  </c:pt>
                  <c:pt idx="1">
                    <c:v>BK Strike F</c:v>
                  </c:pt>
                  <c:pt idx="2">
                    <c:v>BK Gamsen</c:v>
                  </c:pt>
                  <c:pt idx="3">
                    <c:v>Wabo F</c:v>
                  </c:pt>
                  <c:pt idx="4">
                    <c:v>BK Select</c:v>
                  </c:pt>
                  <c:pt idx="5">
                    <c:v>BK Spiken</c:v>
                  </c:pt>
                  <c:pt idx="6">
                    <c:v>Björnåsen F</c:v>
                  </c:pt>
                  <c:pt idx="7">
                    <c:v>Ystads BS</c:v>
                  </c:pt>
                  <c:pt idx="8">
                    <c:v>La Visite F</c:v>
                  </c:pt>
                  <c:pt idx="9">
                    <c:v>Wabo BK F</c:v>
                  </c:pt>
                  <c:pt idx="10">
                    <c:v>La Visite F</c:v>
                  </c:pt>
                  <c:pt idx="11">
                    <c:v>Ystads BS</c:v>
                  </c:pt>
                </c:lvl>
                <c:lvl>
                  <c:pt idx="0">
                    <c:v>2011-08-27</c:v>
                  </c:pt>
                  <c:pt idx="1">
                    <c:v>2011-08-27</c:v>
                  </c:pt>
                  <c:pt idx="2">
                    <c:v>2011-09-03</c:v>
                  </c:pt>
                  <c:pt idx="3">
                    <c:v>2011-09-18</c:v>
                  </c:pt>
                  <c:pt idx="4">
                    <c:v>2011-10-08</c:v>
                  </c:pt>
                  <c:pt idx="5">
                    <c:v>2011-10-15</c:v>
                  </c:pt>
                  <c:pt idx="6">
                    <c:v>2011-10-15</c:v>
                  </c:pt>
                  <c:pt idx="7">
                    <c:v>2011-10-22</c:v>
                  </c:pt>
                  <c:pt idx="8">
                    <c:v>2011-11-12</c:v>
                  </c:pt>
                  <c:pt idx="9">
                    <c:v>2011-11-12</c:v>
                  </c:pt>
                  <c:pt idx="10">
                    <c:v>2011-11-20</c:v>
                  </c:pt>
                  <c:pt idx="11">
                    <c:v>2011-11-26</c:v>
                  </c:pt>
                </c:lvl>
              </c:multiLvlStrCache>
            </c:multiLvlStrRef>
          </c:cat>
          <c:val>
            <c:numRef>
              <c:f>'Siffror11-12'!$B$3:$M$3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invertIfNegative val="0"/>
          <c:cat>
            <c:multiLvlStrRef>
              <c:f>'Siffror11-12'!$B$1:$M$2</c:f>
              <c:multiLvlStrCache>
                <c:ptCount val="12"/>
                <c:lvl>
                  <c:pt idx="0">
                    <c:v>IS Göta F2</c:v>
                  </c:pt>
                  <c:pt idx="1">
                    <c:v>BK Strike F</c:v>
                  </c:pt>
                  <c:pt idx="2">
                    <c:v>BK Gamsen</c:v>
                  </c:pt>
                  <c:pt idx="3">
                    <c:v>Wabo F</c:v>
                  </c:pt>
                  <c:pt idx="4">
                    <c:v>BK Select</c:v>
                  </c:pt>
                  <c:pt idx="5">
                    <c:v>BK Spiken</c:v>
                  </c:pt>
                  <c:pt idx="6">
                    <c:v>Björnåsen F</c:v>
                  </c:pt>
                  <c:pt idx="7">
                    <c:v>Ystads BS</c:v>
                  </c:pt>
                  <c:pt idx="8">
                    <c:v>La Visite F</c:v>
                  </c:pt>
                  <c:pt idx="9">
                    <c:v>Wabo BK F</c:v>
                  </c:pt>
                  <c:pt idx="10">
                    <c:v>La Visite F</c:v>
                  </c:pt>
                  <c:pt idx="11">
                    <c:v>Ystads BS</c:v>
                  </c:pt>
                </c:lvl>
                <c:lvl>
                  <c:pt idx="0">
                    <c:v>2011-08-27</c:v>
                  </c:pt>
                  <c:pt idx="1">
                    <c:v>2011-08-27</c:v>
                  </c:pt>
                  <c:pt idx="2">
                    <c:v>2011-09-03</c:v>
                  </c:pt>
                  <c:pt idx="3">
                    <c:v>2011-09-18</c:v>
                  </c:pt>
                  <c:pt idx="4">
                    <c:v>2011-10-08</c:v>
                  </c:pt>
                  <c:pt idx="5">
                    <c:v>2011-10-15</c:v>
                  </c:pt>
                  <c:pt idx="6">
                    <c:v>2011-10-15</c:v>
                  </c:pt>
                  <c:pt idx="7">
                    <c:v>2011-10-22</c:v>
                  </c:pt>
                  <c:pt idx="8">
                    <c:v>2011-11-12</c:v>
                  </c:pt>
                  <c:pt idx="9">
                    <c:v>2011-11-12</c:v>
                  </c:pt>
                  <c:pt idx="10">
                    <c:v>2011-11-20</c:v>
                  </c:pt>
                  <c:pt idx="11">
                    <c:v>2011-11-26</c:v>
                  </c:pt>
                </c:lvl>
              </c:multiLvlStrCache>
            </c:multiLvlStrRef>
          </c:cat>
          <c:val>
            <c:numRef>
              <c:f>'Siffror11-12'!$B$4:$M$4</c:f>
              <c:numCache>
                <c:formatCode>General</c:formatCode>
                <c:ptCount val="12"/>
                <c:pt idx="0">
                  <c:v>1171</c:v>
                </c:pt>
                <c:pt idx="1">
                  <c:v>1274</c:v>
                </c:pt>
                <c:pt idx="2">
                  <c:v>1390</c:v>
                </c:pt>
                <c:pt idx="3">
                  <c:v>1464</c:v>
                </c:pt>
                <c:pt idx="4">
                  <c:v>1483</c:v>
                </c:pt>
                <c:pt idx="5">
                  <c:v>1329</c:v>
                </c:pt>
                <c:pt idx="6">
                  <c:v>1400</c:v>
                </c:pt>
                <c:pt idx="7">
                  <c:v>1327</c:v>
                </c:pt>
                <c:pt idx="8">
                  <c:v>1321</c:v>
                </c:pt>
                <c:pt idx="9">
                  <c:v>1273</c:v>
                </c:pt>
                <c:pt idx="10">
                  <c:v>1301</c:v>
                </c:pt>
                <c:pt idx="11">
                  <c:v>1426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'Siffror11-12'!$B$1:$M$2</c:f>
              <c:multiLvlStrCache>
                <c:ptCount val="12"/>
                <c:lvl>
                  <c:pt idx="0">
                    <c:v>IS Göta F2</c:v>
                  </c:pt>
                  <c:pt idx="1">
                    <c:v>BK Strike F</c:v>
                  </c:pt>
                  <c:pt idx="2">
                    <c:v>BK Gamsen</c:v>
                  </c:pt>
                  <c:pt idx="3">
                    <c:v>Wabo F</c:v>
                  </c:pt>
                  <c:pt idx="4">
                    <c:v>BK Select</c:v>
                  </c:pt>
                  <c:pt idx="5">
                    <c:v>BK Spiken</c:v>
                  </c:pt>
                  <c:pt idx="6">
                    <c:v>Björnåsen F</c:v>
                  </c:pt>
                  <c:pt idx="7">
                    <c:v>Ystads BS</c:v>
                  </c:pt>
                  <c:pt idx="8">
                    <c:v>La Visite F</c:v>
                  </c:pt>
                  <c:pt idx="9">
                    <c:v>Wabo BK F</c:v>
                  </c:pt>
                  <c:pt idx="10">
                    <c:v>La Visite F</c:v>
                  </c:pt>
                  <c:pt idx="11">
                    <c:v>Ystads BS</c:v>
                  </c:pt>
                </c:lvl>
                <c:lvl>
                  <c:pt idx="0">
                    <c:v>2011-08-27</c:v>
                  </c:pt>
                  <c:pt idx="1">
                    <c:v>2011-08-27</c:v>
                  </c:pt>
                  <c:pt idx="2">
                    <c:v>2011-09-03</c:v>
                  </c:pt>
                  <c:pt idx="3">
                    <c:v>2011-09-18</c:v>
                  </c:pt>
                  <c:pt idx="4">
                    <c:v>2011-10-08</c:v>
                  </c:pt>
                  <c:pt idx="5">
                    <c:v>2011-10-15</c:v>
                  </c:pt>
                  <c:pt idx="6">
                    <c:v>2011-10-15</c:v>
                  </c:pt>
                  <c:pt idx="7">
                    <c:v>2011-10-22</c:v>
                  </c:pt>
                  <c:pt idx="8">
                    <c:v>2011-11-12</c:v>
                  </c:pt>
                  <c:pt idx="9">
                    <c:v>2011-11-12</c:v>
                  </c:pt>
                  <c:pt idx="10">
                    <c:v>2011-11-20</c:v>
                  </c:pt>
                  <c:pt idx="11">
                    <c:v>2011-11-26</c:v>
                  </c:pt>
                </c:lvl>
              </c:multiLvlStrCache>
            </c:multiLvlStrRef>
          </c:cat>
          <c:val>
            <c:numRef>
              <c:f>'Siffror11-12'!$B$5:$M$5</c:f>
              <c:numCache>
                <c:formatCode>General</c:formatCode>
                <c:ptCount val="12"/>
                <c:pt idx="0">
                  <c:v>1169</c:v>
                </c:pt>
                <c:pt idx="1">
                  <c:v>1457</c:v>
                </c:pt>
                <c:pt idx="2">
                  <c:v>1551</c:v>
                </c:pt>
                <c:pt idx="3">
                  <c:v>1393</c:v>
                </c:pt>
                <c:pt idx="4">
                  <c:v>1423</c:v>
                </c:pt>
                <c:pt idx="5">
                  <c:v>1404</c:v>
                </c:pt>
                <c:pt idx="6">
                  <c:v>1334</c:v>
                </c:pt>
                <c:pt idx="7">
                  <c:v>1299</c:v>
                </c:pt>
                <c:pt idx="8">
                  <c:v>1352</c:v>
                </c:pt>
                <c:pt idx="9">
                  <c:v>1391</c:v>
                </c:pt>
                <c:pt idx="10">
                  <c:v>1375</c:v>
                </c:pt>
                <c:pt idx="11">
                  <c:v>1412</c:v>
                </c:pt>
              </c:numCache>
            </c:numRef>
          </c:val>
        </c:ser>
        <c:ser>
          <c:idx val="3"/>
          <c:order val="3"/>
          <c:spPr>
            <a:solidFill>
              <a:srgbClr val="FFC000"/>
            </a:solidFill>
          </c:spPr>
          <c:invertIfNegative val="0"/>
          <c:cat>
            <c:multiLvlStrRef>
              <c:f>'Siffror11-12'!$B$1:$M$2</c:f>
              <c:multiLvlStrCache>
                <c:ptCount val="12"/>
                <c:lvl>
                  <c:pt idx="0">
                    <c:v>IS Göta F2</c:v>
                  </c:pt>
                  <c:pt idx="1">
                    <c:v>BK Strike F</c:v>
                  </c:pt>
                  <c:pt idx="2">
                    <c:v>BK Gamsen</c:v>
                  </c:pt>
                  <c:pt idx="3">
                    <c:v>Wabo F</c:v>
                  </c:pt>
                  <c:pt idx="4">
                    <c:v>BK Select</c:v>
                  </c:pt>
                  <c:pt idx="5">
                    <c:v>BK Spiken</c:v>
                  </c:pt>
                  <c:pt idx="6">
                    <c:v>Björnåsen F</c:v>
                  </c:pt>
                  <c:pt idx="7">
                    <c:v>Ystads BS</c:v>
                  </c:pt>
                  <c:pt idx="8">
                    <c:v>La Visite F</c:v>
                  </c:pt>
                  <c:pt idx="9">
                    <c:v>Wabo BK F</c:v>
                  </c:pt>
                  <c:pt idx="10">
                    <c:v>La Visite F</c:v>
                  </c:pt>
                  <c:pt idx="11">
                    <c:v>Ystads BS</c:v>
                  </c:pt>
                </c:lvl>
                <c:lvl>
                  <c:pt idx="0">
                    <c:v>2011-08-27</c:v>
                  </c:pt>
                  <c:pt idx="1">
                    <c:v>2011-08-27</c:v>
                  </c:pt>
                  <c:pt idx="2">
                    <c:v>2011-09-03</c:v>
                  </c:pt>
                  <c:pt idx="3">
                    <c:v>2011-09-18</c:v>
                  </c:pt>
                  <c:pt idx="4">
                    <c:v>2011-10-08</c:v>
                  </c:pt>
                  <c:pt idx="5">
                    <c:v>2011-10-15</c:v>
                  </c:pt>
                  <c:pt idx="6">
                    <c:v>2011-10-15</c:v>
                  </c:pt>
                  <c:pt idx="7">
                    <c:v>2011-10-22</c:v>
                  </c:pt>
                  <c:pt idx="8">
                    <c:v>2011-11-12</c:v>
                  </c:pt>
                  <c:pt idx="9">
                    <c:v>2011-11-12</c:v>
                  </c:pt>
                  <c:pt idx="10">
                    <c:v>2011-11-20</c:v>
                  </c:pt>
                  <c:pt idx="11">
                    <c:v>2011-11-26</c:v>
                  </c:pt>
                </c:lvl>
              </c:multiLvlStrCache>
            </c:multiLvlStrRef>
          </c:cat>
          <c:val>
            <c:numRef>
              <c:f>'Siffror11-12'!$B$6:$M$6</c:f>
              <c:numCache>
                <c:formatCode>General</c:formatCode>
                <c:ptCount val="12"/>
                <c:pt idx="0">
                  <c:v>1308</c:v>
                </c:pt>
                <c:pt idx="1">
                  <c:v>1371</c:v>
                </c:pt>
                <c:pt idx="2">
                  <c:v>1366</c:v>
                </c:pt>
                <c:pt idx="3">
                  <c:v>1378</c:v>
                </c:pt>
                <c:pt idx="4">
                  <c:v>1461</c:v>
                </c:pt>
                <c:pt idx="5">
                  <c:v>1446</c:v>
                </c:pt>
                <c:pt idx="6">
                  <c:v>1341</c:v>
                </c:pt>
                <c:pt idx="7">
                  <c:v>1322</c:v>
                </c:pt>
                <c:pt idx="8">
                  <c:v>1527</c:v>
                </c:pt>
                <c:pt idx="9">
                  <c:v>1334</c:v>
                </c:pt>
                <c:pt idx="10">
                  <c:v>1409</c:v>
                </c:pt>
                <c:pt idx="11">
                  <c:v>1452</c:v>
                </c:pt>
              </c:numCache>
            </c:numRef>
          </c:val>
        </c:ser>
        <c:ser>
          <c:idx val="4"/>
          <c:order val="4"/>
          <c:invertIfNegative val="0"/>
          <c:cat>
            <c:multiLvlStrRef>
              <c:f>'Siffror11-12'!$B$1:$M$2</c:f>
              <c:multiLvlStrCache>
                <c:ptCount val="12"/>
                <c:lvl>
                  <c:pt idx="0">
                    <c:v>IS Göta F2</c:v>
                  </c:pt>
                  <c:pt idx="1">
                    <c:v>BK Strike F</c:v>
                  </c:pt>
                  <c:pt idx="2">
                    <c:v>BK Gamsen</c:v>
                  </c:pt>
                  <c:pt idx="3">
                    <c:v>Wabo F</c:v>
                  </c:pt>
                  <c:pt idx="4">
                    <c:v>BK Select</c:v>
                  </c:pt>
                  <c:pt idx="5">
                    <c:v>BK Spiken</c:v>
                  </c:pt>
                  <c:pt idx="6">
                    <c:v>Björnåsen F</c:v>
                  </c:pt>
                  <c:pt idx="7">
                    <c:v>Ystads BS</c:v>
                  </c:pt>
                  <c:pt idx="8">
                    <c:v>La Visite F</c:v>
                  </c:pt>
                  <c:pt idx="9">
                    <c:v>Wabo BK F</c:v>
                  </c:pt>
                  <c:pt idx="10">
                    <c:v>La Visite F</c:v>
                  </c:pt>
                  <c:pt idx="11">
                    <c:v>Ystads BS</c:v>
                  </c:pt>
                </c:lvl>
                <c:lvl>
                  <c:pt idx="0">
                    <c:v>2011-08-27</c:v>
                  </c:pt>
                  <c:pt idx="1">
                    <c:v>2011-08-27</c:v>
                  </c:pt>
                  <c:pt idx="2">
                    <c:v>2011-09-03</c:v>
                  </c:pt>
                  <c:pt idx="3">
                    <c:v>2011-09-18</c:v>
                  </c:pt>
                  <c:pt idx="4">
                    <c:v>2011-10-08</c:v>
                  </c:pt>
                  <c:pt idx="5">
                    <c:v>2011-10-15</c:v>
                  </c:pt>
                  <c:pt idx="6">
                    <c:v>2011-10-15</c:v>
                  </c:pt>
                  <c:pt idx="7">
                    <c:v>2011-10-22</c:v>
                  </c:pt>
                  <c:pt idx="8">
                    <c:v>2011-11-12</c:v>
                  </c:pt>
                  <c:pt idx="9">
                    <c:v>2011-11-12</c:v>
                  </c:pt>
                  <c:pt idx="10">
                    <c:v>2011-11-20</c:v>
                  </c:pt>
                  <c:pt idx="11">
                    <c:v>2011-11-26</c:v>
                  </c:pt>
                </c:lvl>
              </c:multiLvlStrCache>
            </c:multiLvlStrRef>
          </c:cat>
          <c:val>
            <c:numRef>
              <c:f>'Siffror11-12'!$B$7:$M$7</c:f>
              <c:numCache>
                <c:formatCode>General</c:formatCode>
                <c:ptCount val="12"/>
                <c:pt idx="0">
                  <c:v>1272</c:v>
                </c:pt>
                <c:pt idx="1">
                  <c:v>1255</c:v>
                </c:pt>
                <c:pt idx="2">
                  <c:v>1475</c:v>
                </c:pt>
                <c:pt idx="3">
                  <c:v>1498</c:v>
                </c:pt>
                <c:pt idx="4">
                  <c:v>1228</c:v>
                </c:pt>
                <c:pt idx="5">
                  <c:v>1290</c:v>
                </c:pt>
                <c:pt idx="6">
                  <c:v>1389</c:v>
                </c:pt>
                <c:pt idx="7">
                  <c:v>1401</c:v>
                </c:pt>
                <c:pt idx="8">
                  <c:v>1422</c:v>
                </c:pt>
                <c:pt idx="9">
                  <c:v>1367</c:v>
                </c:pt>
                <c:pt idx="10">
                  <c:v>1394</c:v>
                </c:pt>
                <c:pt idx="11">
                  <c:v>1399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7294208"/>
        <c:axId val="97295744"/>
      </c:barChart>
      <c:catAx>
        <c:axId val="9729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97295744"/>
        <c:crosses val="autoZero"/>
        <c:auto val="1"/>
        <c:lblAlgn val="ctr"/>
        <c:lblOffset val="100"/>
        <c:tickMarkSkip val="1"/>
        <c:noMultiLvlLbl val="1"/>
      </c:catAx>
      <c:valAx>
        <c:axId val="97295744"/>
        <c:scaling>
          <c:orientation val="minMax"/>
          <c:max val="63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/>
                  <a:t>Serieresultat</a:t>
                </a:r>
              </a:p>
            </c:rich>
          </c:tx>
          <c:layout>
            <c:manualLayout>
              <c:xMode val="edge"/>
              <c:yMode val="edge"/>
              <c:x val="9.0702947845804991E-3"/>
              <c:y val="0.380434782608695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97294208"/>
        <c:crosses val="autoZero"/>
        <c:crossBetween val="between"/>
        <c:majorUnit val="200"/>
        <c:minorUnit val="20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effectLst/>
      </c:spPr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BK Znax matcher 2012-2013 Vår sorterade i resultatordning</a:t>
            </a:r>
          </a:p>
        </c:rich>
      </c:tx>
      <c:layout>
        <c:manualLayout>
          <c:xMode val="edge"/>
          <c:yMode val="edge"/>
          <c:x val="0.30422679693695548"/>
          <c:y val="1.9867511345733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119402985074622E-2"/>
          <c:y val="0.10927152317880794"/>
          <c:w val="0.78731343283582089"/>
          <c:h val="0.72847682119205293"/>
        </c:manualLayout>
      </c:layout>
      <c:lineChart>
        <c:grouping val="standard"/>
        <c:varyColors val="0"/>
        <c:ser>
          <c:idx val="0"/>
          <c:order val="0"/>
          <c:tx>
            <c:strRef>
              <c:f>'Siffror12-13 vår'!$C$21</c:f>
              <c:strCache>
                <c:ptCount val="1"/>
                <c:pt idx="0">
                  <c:v>Score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'Siffror12-13 vår'!$B$22:$B$33</c:f>
              <c:strCache>
                <c:ptCount val="11"/>
                <c:pt idx="0">
                  <c:v>BK Lejonet</c:v>
                </c:pt>
                <c:pt idx="1">
                  <c:v>BK Rollers</c:v>
                </c:pt>
                <c:pt idx="2">
                  <c:v>BK Select</c:v>
                </c:pt>
                <c:pt idx="3">
                  <c:v>BK GS</c:v>
                </c:pt>
                <c:pt idx="4">
                  <c:v>BK Hovet F</c:v>
                </c:pt>
                <c:pt idx="5">
                  <c:v>BK Turbanen F</c:v>
                </c:pt>
                <c:pt idx="6">
                  <c:v>BK Albatross F</c:v>
                </c:pt>
                <c:pt idx="7">
                  <c:v>Tollarps BK F</c:v>
                </c:pt>
                <c:pt idx="8">
                  <c:v>Lomma BK</c:v>
                </c:pt>
                <c:pt idx="9">
                  <c:v>Lilla Paris BK</c:v>
                </c:pt>
                <c:pt idx="10">
                  <c:v>BBK Spärren</c:v>
                </c:pt>
              </c:strCache>
            </c:strRef>
          </c:cat>
          <c:val>
            <c:numRef>
              <c:f>'Siffror12-13 vår'!$C$22:$C$33</c:f>
              <c:numCache>
                <c:formatCode>General</c:formatCode>
                <c:ptCount val="12"/>
                <c:pt idx="0">
                  <c:v>6226</c:v>
                </c:pt>
                <c:pt idx="1">
                  <c:v>6107</c:v>
                </c:pt>
                <c:pt idx="2">
                  <c:v>6014</c:v>
                </c:pt>
                <c:pt idx="3">
                  <c:v>5973</c:v>
                </c:pt>
                <c:pt idx="4">
                  <c:v>5882</c:v>
                </c:pt>
                <c:pt idx="5">
                  <c:v>5720</c:v>
                </c:pt>
                <c:pt idx="6">
                  <c:v>5646</c:v>
                </c:pt>
                <c:pt idx="7">
                  <c:v>5634</c:v>
                </c:pt>
                <c:pt idx="8">
                  <c:v>5578</c:v>
                </c:pt>
                <c:pt idx="9">
                  <c:v>5464</c:v>
                </c:pt>
                <c:pt idx="10">
                  <c:v>5154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7043968"/>
        <c:axId val="97055488"/>
      </c:lineChart>
      <c:lineChart>
        <c:grouping val="standard"/>
        <c:varyColors val="0"/>
        <c:ser>
          <c:idx val="1"/>
          <c:order val="1"/>
          <c:tx>
            <c:strRef>
              <c:f>'Siffror12-13 vår'!$D$21</c:f>
              <c:strCache>
                <c:ptCount val="1"/>
                <c:pt idx="0">
                  <c:v>Poäng</c:v>
                </c:pt>
              </c:strCache>
            </c:strRef>
          </c:tx>
          <c:spPr>
            <a:ln w="25400">
              <a:solidFill>
                <a:srgbClr val="FF00FF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'Siffror12-13 vår'!$B$22:$B$33</c:f>
              <c:strCache>
                <c:ptCount val="11"/>
                <c:pt idx="0">
                  <c:v>BK Lejonet</c:v>
                </c:pt>
                <c:pt idx="1">
                  <c:v>BK Rollers</c:v>
                </c:pt>
                <c:pt idx="2">
                  <c:v>BK Select</c:v>
                </c:pt>
                <c:pt idx="3">
                  <c:v>BK GS</c:v>
                </c:pt>
                <c:pt idx="4">
                  <c:v>BK Hovet F</c:v>
                </c:pt>
                <c:pt idx="5">
                  <c:v>BK Turbanen F</c:v>
                </c:pt>
                <c:pt idx="6">
                  <c:v>BK Albatross F</c:v>
                </c:pt>
                <c:pt idx="7">
                  <c:v>Tollarps BK F</c:v>
                </c:pt>
                <c:pt idx="8">
                  <c:v>Lomma BK</c:v>
                </c:pt>
                <c:pt idx="9">
                  <c:v>Lilla Paris BK</c:v>
                </c:pt>
                <c:pt idx="10">
                  <c:v>BBK Spärren</c:v>
                </c:pt>
              </c:strCache>
            </c:strRef>
          </c:cat>
          <c:val>
            <c:numRef>
              <c:f>'Siffror12-13 vår'!$D$22:$D$33</c:f>
              <c:numCache>
                <c:formatCode>General</c:formatCode>
                <c:ptCount val="12"/>
                <c:pt idx="0">
                  <c:v>11</c:v>
                </c:pt>
                <c:pt idx="1">
                  <c:v>6</c:v>
                </c:pt>
                <c:pt idx="2">
                  <c:v>14</c:v>
                </c:pt>
                <c:pt idx="3">
                  <c:v>15</c:v>
                </c:pt>
                <c:pt idx="4">
                  <c:v>13</c:v>
                </c:pt>
                <c:pt idx="5">
                  <c:v>12</c:v>
                </c:pt>
                <c:pt idx="6">
                  <c:v>16</c:v>
                </c:pt>
                <c:pt idx="7">
                  <c:v>11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7057408"/>
        <c:axId val="96948608"/>
      </c:lineChart>
      <c:catAx>
        <c:axId val="9704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Motstånd</a:t>
                </a:r>
              </a:p>
            </c:rich>
          </c:tx>
          <c:layout>
            <c:manualLayout>
              <c:xMode val="edge"/>
              <c:yMode val="edge"/>
              <c:x val="0.43507462686567167"/>
              <c:y val="0.951434878587196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705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055488"/>
        <c:scaling>
          <c:orientation val="minMax"/>
          <c:max val="6300"/>
          <c:min val="4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Score</a:t>
                </a:r>
              </a:p>
            </c:rich>
          </c:tx>
          <c:layout>
            <c:manualLayout>
              <c:xMode val="edge"/>
              <c:yMode val="edge"/>
              <c:x val="8.9552238805970154E-3"/>
              <c:y val="0.440397350993377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7043968"/>
        <c:crosses val="autoZero"/>
        <c:crossBetween val="between"/>
        <c:majorUnit val="100"/>
        <c:minorUnit val="50"/>
      </c:valAx>
      <c:catAx>
        <c:axId val="9705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96948608"/>
        <c:crosses val="autoZero"/>
        <c:auto val="1"/>
        <c:lblAlgn val="ctr"/>
        <c:lblOffset val="100"/>
        <c:noMultiLvlLbl val="0"/>
      </c:catAx>
      <c:valAx>
        <c:axId val="96948608"/>
        <c:scaling>
          <c:orientation val="minMax"/>
          <c:max val="2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7057408"/>
        <c:crosses val="max"/>
        <c:crossBetween val="between"/>
        <c:majorUnit val="1"/>
        <c:min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298507462686572"/>
          <c:y val="0.44370860927152317"/>
          <c:w val="9.402985074626867E-2"/>
          <c:h val="6.07064017660044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BK Znax matcher 2012-2013 Höst sorterade i resultatordning</a:t>
            </a:r>
          </a:p>
        </c:rich>
      </c:tx>
      <c:layout>
        <c:manualLayout>
          <c:xMode val="edge"/>
          <c:yMode val="edge"/>
          <c:x val="0.30422679693695548"/>
          <c:y val="1.9867511345733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119402985074622E-2"/>
          <c:y val="0.10927152317880794"/>
          <c:w val="0.78731343283582089"/>
          <c:h val="0.72847682119205293"/>
        </c:manualLayout>
      </c:layout>
      <c:lineChart>
        <c:grouping val="standard"/>
        <c:varyColors val="0"/>
        <c:ser>
          <c:idx val="0"/>
          <c:order val="0"/>
          <c:tx>
            <c:strRef>
              <c:f>'Siffror12-13 höst'!$C$21</c:f>
              <c:strCache>
                <c:ptCount val="1"/>
                <c:pt idx="0">
                  <c:v>Score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'Siffror12-13 höst'!$B$22:$B$33</c:f>
              <c:strCache>
                <c:ptCount val="12"/>
                <c:pt idx="0">
                  <c:v>BK Animals F</c:v>
                </c:pt>
                <c:pt idx="1">
                  <c:v>BK GS</c:v>
                </c:pt>
                <c:pt idx="2">
                  <c:v>BK Lejonet</c:v>
                </c:pt>
                <c:pt idx="3">
                  <c:v>BK Animals F</c:v>
                </c:pt>
                <c:pt idx="4">
                  <c:v>BK Spiken</c:v>
                </c:pt>
                <c:pt idx="5">
                  <c:v>Lomma BK</c:v>
                </c:pt>
                <c:pt idx="6">
                  <c:v>Tetra Laval</c:v>
                </c:pt>
                <c:pt idx="7">
                  <c:v>BK Strike</c:v>
                </c:pt>
                <c:pt idx="8">
                  <c:v>BK GS</c:v>
                </c:pt>
                <c:pt idx="9">
                  <c:v>BK Finn F</c:v>
                </c:pt>
                <c:pt idx="10">
                  <c:v>BK Rollers</c:v>
                </c:pt>
                <c:pt idx="11">
                  <c:v>Postens IF</c:v>
                </c:pt>
              </c:strCache>
            </c:strRef>
          </c:cat>
          <c:val>
            <c:numRef>
              <c:f>'Siffror12-13 höst'!$C$22:$C$33</c:f>
              <c:numCache>
                <c:formatCode>General</c:formatCode>
                <c:ptCount val="12"/>
                <c:pt idx="0">
                  <c:v>6069</c:v>
                </c:pt>
                <c:pt idx="1">
                  <c:v>5973</c:v>
                </c:pt>
                <c:pt idx="2">
                  <c:v>5840</c:v>
                </c:pt>
                <c:pt idx="3">
                  <c:v>5819</c:v>
                </c:pt>
                <c:pt idx="4">
                  <c:v>5798</c:v>
                </c:pt>
                <c:pt idx="5">
                  <c:v>5716</c:v>
                </c:pt>
                <c:pt idx="6">
                  <c:v>5643</c:v>
                </c:pt>
                <c:pt idx="7">
                  <c:v>5631</c:v>
                </c:pt>
                <c:pt idx="8">
                  <c:v>5585</c:v>
                </c:pt>
                <c:pt idx="9">
                  <c:v>5489</c:v>
                </c:pt>
                <c:pt idx="10">
                  <c:v>5473</c:v>
                </c:pt>
                <c:pt idx="11">
                  <c:v>5430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987008"/>
        <c:axId val="96990336"/>
      </c:lineChart>
      <c:lineChart>
        <c:grouping val="standard"/>
        <c:varyColors val="0"/>
        <c:ser>
          <c:idx val="1"/>
          <c:order val="1"/>
          <c:tx>
            <c:strRef>
              <c:f>'Siffror12-13 höst'!$D$21</c:f>
              <c:strCache>
                <c:ptCount val="1"/>
                <c:pt idx="0">
                  <c:v>Poäng</c:v>
                </c:pt>
              </c:strCache>
            </c:strRef>
          </c:tx>
          <c:spPr>
            <a:ln w="25400">
              <a:solidFill>
                <a:srgbClr val="FF00FF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'Siffror12-13 höst'!$B$22:$B$33</c:f>
              <c:strCache>
                <c:ptCount val="12"/>
                <c:pt idx="0">
                  <c:v>BK Animals F</c:v>
                </c:pt>
                <c:pt idx="1">
                  <c:v>BK GS</c:v>
                </c:pt>
                <c:pt idx="2">
                  <c:v>BK Lejonet</c:v>
                </c:pt>
                <c:pt idx="3">
                  <c:v>BK Animals F</c:v>
                </c:pt>
                <c:pt idx="4">
                  <c:v>BK Spiken</c:v>
                </c:pt>
                <c:pt idx="5">
                  <c:v>Lomma BK</c:v>
                </c:pt>
                <c:pt idx="6">
                  <c:v>Tetra Laval</c:v>
                </c:pt>
                <c:pt idx="7">
                  <c:v>BK Strike</c:v>
                </c:pt>
                <c:pt idx="8">
                  <c:v>BK GS</c:v>
                </c:pt>
                <c:pt idx="9">
                  <c:v>BK Finn F</c:v>
                </c:pt>
                <c:pt idx="10">
                  <c:v>BK Rollers</c:v>
                </c:pt>
                <c:pt idx="11">
                  <c:v>Postens IF</c:v>
                </c:pt>
              </c:strCache>
            </c:strRef>
          </c:cat>
          <c:val>
            <c:numRef>
              <c:f>'Siffror12-13 höst'!$D$22:$D$33</c:f>
              <c:numCache>
                <c:formatCode>General</c:formatCode>
                <c:ptCount val="12"/>
                <c:pt idx="0">
                  <c:v>13</c:v>
                </c:pt>
                <c:pt idx="1">
                  <c:v>15</c:v>
                </c:pt>
                <c:pt idx="2">
                  <c:v>9</c:v>
                </c:pt>
                <c:pt idx="3">
                  <c:v>13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4</c:v>
                </c:pt>
                <c:pt idx="8">
                  <c:v>12</c:v>
                </c:pt>
                <c:pt idx="9">
                  <c:v>12</c:v>
                </c:pt>
                <c:pt idx="10">
                  <c:v>3</c:v>
                </c:pt>
                <c:pt idx="11">
                  <c:v>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992256"/>
        <c:axId val="97145600"/>
      </c:lineChart>
      <c:catAx>
        <c:axId val="9698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Motstånd</a:t>
                </a:r>
              </a:p>
            </c:rich>
          </c:tx>
          <c:layout>
            <c:manualLayout>
              <c:xMode val="edge"/>
              <c:yMode val="edge"/>
              <c:x val="0.43507462686567167"/>
              <c:y val="0.951434878587196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699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990336"/>
        <c:scaling>
          <c:orientation val="minMax"/>
          <c:max val="6300"/>
          <c:min val="4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Score</a:t>
                </a:r>
              </a:p>
            </c:rich>
          </c:tx>
          <c:layout>
            <c:manualLayout>
              <c:xMode val="edge"/>
              <c:yMode val="edge"/>
              <c:x val="8.9552238805970154E-3"/>
              <c:y val="0.440397350993377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6987008"/>
        <c:crosses val="autoZero"/>
        <c:crossBetween val="between"/>
        <c:majorUnit val="100"/>
        <c:minorUnit val="50"/>
      </c:valAx>
      <c:catAx>
        <c:axId val="96992256"/>
        <c:scaling>
          <c:orientation val="minMax"/>
        </c:scaling>
        <c:delete val="1"/>
        <c:axPos val="b"/>
        <c:majorTickMark val="out"/>
        <c:minorTickMark val="none"/>
        <c:tickLblPos val="nextTo"/>
        <c:crossAx val="97145600"/>
        <c:crosses val="autoZero"/>
        <c:auto val="1"/>
        <c:lblAlgn val="ctr"/>
        <c:lblOffset val="100"/>
        <c:noMultiLvlLbl val="0"/>
      </c:catAx>
      <c:valAx>
        <c:axId val="97145600"/>
        <c:scaling>
          <c:orientation val="minMax"/>
          <c:max val="2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6992256"/>
        <c:crosses val="max"/>
        <c:crossBetween val="between"/>
        <c:majorUnit val="1"/>
        <c:min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298507462686572"/>
          <c:y val="0.44370860927152317"/>
          <c:w val="9.402985074626867E-2"/>
          <c:h val="6.07064017660044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BK Znax matcher 2011-2012 sorterade i resultatordning</a:t>
            </a:r>
          </a:p>
        </c:rich>
      </c:tx>
      <c:layout>
        <c:manualLayout>
          <c:xMode val="edge"/>
          <c:yMode val="edge"/>
          <c:x val="0.30298507462686569"/>
          <c:y val="1.9867549668874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119402985074622E-2"/>
          <c:y val="0.10927152317880794"/>
          <c:w val="0.78731343283582089"/>
          <c:h val="0.72847682119205293"/>
        </c:manualLayout>
      </c:layout>
      <c:lineChart>
        <c:grouping val="standard"/>
        <c:varyColors val="0"/>
        <c:ser>
          <c:idx val="0"/>
          <c:order val="0"/>
          <c:tx>
            <c:strRef>
              <c:f>'Siffror11-12'!$C$21</c:f>
              <c:strCache>
                <c:ptCount val="1"/>
                <c:pt idx="0">
                  <c:v>Score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'Siffror11-12'!$B$22:$B$33</c:f>
              <c:strCache>
                <c:ptCount val="12"/>
                <c:pt idx="0">
                  <c:v>BK Gamsen</c:v>
                </c:pt>
                <c:pt idx="1">
                  <c:v>Wabo F</c:v>
                </c:pt>
                <c:pt idx="2">
                  <c:v>Ystads BS</c:v>
                </c:pt>
                <c:pt idx="3">
                  <c:v>La Visite F</c:v>
                </c:pt>
                <c:pt idx="4">
                  <c:v>BK Select</c:v>
                </c:pt>
                <c:pt idx="5">
                  <c:v>La Visite F</c:v>
                </c:pt>
                <c:pt idx="6">
                  <c:v>BK Spiken</c:v>
                </c:pt>
                <c:pt idx="7">
                  <c:v>Björnåsen F</c:v>
                </c:pt>
                <c:pt idx="8">
                  <c:v>Wabo BK F</c:v>
                </c:pt>
                <c:pt idx="9">
                  <c:v>BK Strike F</c:v>
                </c:pt>
                <c:pt idx="10">
                  <c:v>Ystads BS</c:v>
                </c:pt>
                <c:pt idx="11">
                  <c:v>IS Göta F2</c:v>
                </c:pt>
              </c:strCache>
            </c:strRef>
          </c:cat>
          <c:val>
            <c:numRef>
              <c:f>'Siffror11-12'!$C$22:$C$33</c:f>
              <c:numCache>
                <c:formatCode>General</c:formatCode>
                <c:ptCount val="12"/>
                <c:pt idx="0">
                  <c:v>5782</c:v>
                </c:pt>
                <c:pt idx="1">
                  <c:v>5733</c:v>
                </c:pt>
                <c:pt idx="2">
                  <c:v>5689</c:v>
                </c:pt>
                <c:pt idx="3">
                  <c:v>5622</c:v>
                </c:pt>
                <c:pt idx="4">
                  <c:v>5595</c:v>
                </c:pt>
                <c:pt idx="5">
                  <c:v>5479</c:v>
                </c:pt>
                <c:pt idx="6">
                  <c:v>5469</c:v>
                </c:pt>
                <c:pt idx="7">
                  <c:v>5464</c:v>
                </c:pt>
                <c:pt idx="8">
                  <c:v>5365</c:v>
                </c:pt>
                <c:pt idx="9">
                  <c:v>5357</c:v>
                </c:pt>
                <c:pt idx="10">
                  <c:v>5349</c:v>
                </c:pt>
                <c:pt idx="11">
                  <c:v>4920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8012160"/>
        <c:axId val="98019584"/>
      </c:lineChart>
      <c:lineChart>
        <c:grouping val="standard"/>
        <c:varyColors val="0"/>
        <c:ser>
          <c:idx val="1"/>
          <c:order val="1"/>
          <c:tx>
            <c:strRef>
              <c:f>'Siffror11-12'!$D$21</c:f>
              <c:strCache>
                <c:ptCount val="1"/>
                <c:pt idx="0">
                  <c:v>Poäng</c:v>
                </c:pt>
              </c:strCache>
            </c:strRef>
          </c:tx>
          <c:spPr>
            <a:ln w="25400">
              <a:solidFill>
                <a:srgbClr val="FF00FF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'Siffror11-12'!$B$22:$B$33</c:f>
              <c:strCache>
                <c:ptCount val="12"/>
                <c:pt idx="0">
                  <c:v>BK Gamsen</c:v>
                </c:pt>
                <c:pt idx="1">
                  <c:v>Wabo F</c:v>
                </c:pt>
                <c:pt idx="2">
                  <c:v>Ystads BS</c:v>
                </c:pt>
                <c:pt idx="3">
                  <c:v>La Visite F</c:v>
                </c:pt>
                <c:pt idx="4">
                  <c:v>BK Select</c:v>
                </c:pt>
                <c:pt idx="5">
                  <c:v>La Visite F</c:v>
                </c:pt>
                <c:pt idx="6">
                  <c:v>BK Spiken</c:v>
                </c:pt>
                <c:pt idx="7">
                  <c:v>Björnåsen F</c:v>
                </c:pt>
                <c:pt idx="8">
                  <c:v>Wabo BK F</c:v>
                </c:pt>
                <c:pt idx="9">
                  <c:v>BK Strike F</c:v>
                </c:pt>
                <c:pt idx="10">
                  <c:v>Ystads BS</c:v>
                </c:pt>
                <c:pt idx="11">
                  <c:v>IS Göta F2</c:v>
                </c:pt>
              </c:strCache>
            </c:strRef>
          </c:cat>
          <c:val>
            <c:numRef>
              <c:f>'Siffror11-12'!$D$22:$D$33</c:f>
              <c:numCache>
                <c:formatCode>General</c:formatCode>
                <c:ptCount val="12"/>
                <c:pt idx="0">
                  <c:v>14</c:v>
                </c:pt>
                <c:pt idx="1">
                  <c:v>17</c:v>
                </c:pt>
                <c:pt idx="2">
                  <c:v>15</c:v>
                </c:pt>
                <c:pt idx="3">
                  <c:v>15</c:v>
                </c:pt>
                <c:pt idx="4">
                  <c:v>12</c:v>
                </c:pt>
                <c:pt idx="5">
                  <c:v>10</c:v>
                </c:pt>
                <c:pt idx="6">
                  <c:v>4</c:v>
                </c:pt>
                <c:pt idx="7">
                  <c:v>5</c:v>
                </c:pt>
                <c:pt idx="8">
                  <c:v>8</c:v>
                </c:pt>
                <c:pt idx="9">
                  <c:v>13</c:v>
                </c:pt>
                <c:pt idx="10">
                  <c:v>14</c:v>
                </c:pt>
                <c:pt idx="11">
                  <c:v>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8029952"/>
        <c:axId val="98031488"/>
      </c:lineChart>
      <c:catAx>
        <c:axId val="9801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Motstånd</a:t>
                </a:r>
              </a:p>
            </c:rich>
          </c:tx>
          <c:layout>
            <c:manualLayout>
              <c:xMode val="edge"/>
              <c:yMode val="edge"/>
              <c:x val="0.43507462686567167"/>
              <c:y val="0.951434878587196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801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019584"/>
        <c:scaling>
          <c:orientation val="minMax"/>
          <c:max val="6300"/>
          <c:min val="4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Score</a:t>
                </a:r>
              </a:p>
            </c:rich>
          </c:tx>
          <c:layout>
            <c:manualLayout>
              <c:xMode val="edge"/>
              <c:yMode val="edge"/>
              <c:x val="8.9552238805970154E-3"/>
              <c:y val="0.440397350993377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8012160"/>
        <c:crosses val="autoZero"/>
        <c:crossBetween val="between"/>
        <c:majorUnit val="100"/>
        <c:minorUnit val="50"/>
      </c:valAx>
      <c:catAx>
        <c:axId val="98029952"/>
        <c:scaling>
          <c:orientation val="minMax"/>
        </c:scaling>
        <c:delete val="1"/>
        <c:axPos val="b"/>
        <c:majorTickMark val="out"/>
        <c:minorTickMark val="none"/>
        <c:tickLblPos val="nextTo"/>
        <c:crossAx val="98031488"/>
        <c:crosses val="autoZero"/>
        <c:auto val="1"/>
        <c:lblAlgn val="ctr"/>
        <c:lblOffset val="100"/>
        <c:noMultiLvlLbl val="0"/>
      </c:catAx>
      <c:valAx>
        <c:axId val="98031488"/>
        <c:scaling>
          <c:orientation val="minMax"/>
          <c:max val="2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8029952"/>
        <c:crosses val="max"/>
        <c:crossBetween val="between"/>
        <c:majorUnit val="1"/>
        <c:min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298507462686572"/>
          <c:y val="0.44370860927152317"/>
          <c:w val="9.402985074626867E-2"/>
          <c:h val="6.07064017660044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BK Znax matcher 2009-2010 sorterade i resultatordning</a:t>
            </a:r>
          </a:p>
        </c:rich>
      </c:tx>
      <c:layout>
        <c:manualLayout>
          <c:xMode val="edge"/>
          <c:yMode val="edge"/>
          <c:x val="0.30298507462686569"/>
          <c:y val="1.9867549668874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119402985074622E-2"/>
          <c:y val="0.10927152317880794"/>
          <c:w val="0.78731343283582089"/>
          <c:h val="0.72847682119205293"/>
        </c:manualLayout>
      </c:layout>
      <c:lineChart>
        <c:grouping val="standard"/>
        <c:varyColors val="0"/>
        <c:ser>
          <c:idx val="0"/>
          <c:order val="0"/>
          <c:tx>
            <c:strRef>
              <c:f>'Siffror09-10'!$C$21</c:f>
              <c:strCache>
                <c:ptCount val="1"/>
                <c:pt idx="0">
                  <c:v>Score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'Siffror09-10'!$B$22:$B$33</c:f>
              <c:strCache>
                <c:ptCount val="12"/>
                <c:pt idx="0">
                  <c:v>Ploj/Ajax</c:v>
                </c:pt>
                <c:pt idx="1">
                  <c:v>Kometen</c:v>
                </c:pt>
                <c:pt idx="2">
                  <c:v>Animals</c:v>
                </c:pt>
                <c:pt idx="3">
                  <c:v>Gamsen</c:v>
                </c:pt>
                <c:pt idx="4">
                  <c:v>Tetra Laval</c:v>
                </c:pt>
                <c:pt idx="5">
                  <c:v>Ploj/Ajax</c:v>
                </c:pt>
                <c:pt idx="6">
                  <c:v>Tomelilla</c:v>
                </c:pt>
                <c:pt idx="7">
                  <c:v>Tetra Laval</c:v>
                </c:pt>
                <c:pt idx="8">
                  <c:v>Tomelilla</c:v>
                </c:pt>
                <c:pt idx="9">
                  <c:v>Kärnan</c:v>
                </c:pt>
                <c:pt idx="10">
                  <c:v>Animals</c:v>
                </c:pt>
                <c:pt idx="11">
                  <c:v>Full House</c:v>
                </c:pt>
              </c:strCache>
            </c:strRef>
          </c:cat>
          <c:val>
            <c:numRef>
              <c:f>'Siffror09-10'!$C$22:$C$33</c:f>
              <c:numCache>
                <c:formatCode>General</c:formatCode>
                <c:ptCount val="12"/>
                <c:pt idx="0">
                  <c:v>5728</c:v>
                </c:pt>
                <c:pt idx="1">
                  <c:v>5719</c:v>
                </c:pt>
                <c:pt idx="2">
                  <c:v>5691</c:v>
                </c:pt>
                <c:pt idx="3">
                  <c:v>5676</c:v>
                </c:pt>
                <c:pt idx="4">
                  <c:v>5656</c:v>
                </c:pt>
                <c:pt idx="5">
                  <c:v>5619</c:v>
                </c:pt>
                <c:pt idx="6">
                  <c:v>5580</c:v>
                </c:pt>
                <c:pt idx="7">
                  <c:v>5570</c:v>
                </c:pt>
                <c:pt idx="8">
                  <c:v>5550</c:v>
                </c:pt>
                <c:pt idx="9">
                  <c:v>5550</c:v>
                </c:pt>
                <c:pt idx="10">
                  <c:v>5511</c:v>
                </c:pt>
                <c:pt idx="11">
                  <c:v>5496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7419264"/>
        <c:axId val="97422336"/>
      </c:lineChart>
      <c:lineChart>
        <c:grouping val="standard"/>
        <c:varyColors val="0"/>
        <c:ser>
          <c:idx val="1"/>
          <c:order val="1"/>
          <c:tx>
            <c:strRef>
              <c:f>'Siffror09-10'!$D$21</c:f>
              <c:strCache>
                <c:ptCount val="1"/>
                <c:pt idx="0">
                  <c:v>Poäng</c:v>
                </c:pt>
              </c:strCache>
            </c:strRef>
          </c:tx>
          <c:spPr>
            <a:ln w="25400">
              <a:solidFill>
                <a:srgbClr val="FF00FF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'Siffror09-10'!$B$22:$B$33</c:f>
              <c:strCache>
                <c:ptCount val="12"/>
                <c:pt idx="0">
                  <c:v>Ploj/Ajax</c:v>
                </c:pt>
                <c:pt idx="1">
                  <c:v>Kometen</c:v>
                </c:pt>
                <c:pt idx="2">
                  <c:v>Animals</c:v>
                </c:pt>
                <c:pt idx="3">
                  <c:v>Gamsen</c:v>
                </c:pt>
                <c:pt idx="4">
                  <c:v>Tetra Laval</c:v>
                </c:pt>
                <c:pt idx="5">
                  <c:v>Ploj/Ajax</c:v>
                </c:pt>
                <c:pt idx="6">
                  <c:v>Tomelilla</c:v>
                </c:pt>
                <c:pt idx="7">
                  <c:v>Tetra Laval</c:v>
                </c:pt>
                <c:pt idx="8">
                  <c:v>Tomelilla</c:v>
                </c:pt>
                <c:pt idx="9">
                  <c:v>Kärnan</c:v>
                </c:pt>
                <c:pt idx="10">
                  <c:v>Animals</c:v>
                </c:pt>
                <c:pt idx="11">
                  <c:v>Full House</c:v>
                </c:pt>
              </c:strCache>
            </c:strRef>
          </c:cat>
          <c:val>
            <c:numRef>
              <c:f>'Siffror09-10'!$D$22:$D$33</c:f>
              <c:numCache>
                <c:formatCode>General</c:formatCode>
                <c:ptCount val="12"/>
                <c:pt idx="0">
                  <c:v>15</c:v>
                </c:pt>
                <c:pt idx="1">
                  <c:v>15</c:v>
                </c:pt>
                <c:pt idx="2">
                  <c:v>7</c:v>
                </c:pt>
                <c:pt idx="3">
                  <c:v>14</c:v>
                </c:pt>
                <c:pt idx="4">
                  <c:v>5</c:v>
                </c:pt>
                <c:pt idx="5">
                  <c:v>10</c:v>
                </c:pt>
                <c:pt idx="6">
                  <c:v>2</c:v>
                </c:pt>
                <c:pt idx="7">
                  <c:v>11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7449088"/>
        <c:axId val="97450624"/>
      </c:lineChart>
      <c:catAx>
        <c:axId val="9741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Motstånd</a:t>
                </a:r>
              </a:p>
            </c:rich>
          </c:tx>
          <c:layout>
            <c:manualLayout>
              <c:xMode val="edge"/>
              <c:yMode val="edge"/>
              <c:x val="0.43507462686567167"/>
              <c:y val="0.951434878587196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742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422336"/>
        <c:scaling>
          <c:orientation val="minMax"/>
          <c:max val="6300"/>
          <c:min val="4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Score</a:t>
                </a:r>
              </a:p>
            </c:rich>
          </c:tx>
          <c:layout>
            <c:manualLayout>
              <c:xMode val="edge"/>
              <c:yMode val="edge"/>
              <c:x val="8.9552238805970154E-3"/>
              <c:y val="0.440397350993377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7419264"/>
        <c:crosses val="autoZero"/>
        <c:crossBetween val="between"/>
        <c:majorUnit val="100"/>
        <c:minorUnit val="50"/>
      </c:valAx>
      <c:catAx>
        <c:axId val="97449088"/>
        <c:scaling>
          <c:orientation val="minMax"/>
        </c:scaling>
        <c:delete val="1"/>
        <c:axPos val="b"/>
        <c:majorTickMark val="out"/>
        <c:minorTickMark val="none"/>
        <c:tickLblPos val="nextTo"/>
        <c:crossAx val="97450624"/>
        <c:crosses val="autoZero"/>
        <c:auto val="1"/>
        <c:lblAlgn val="ctr"/>
        <c:lblOffset val="100"/>
        <c:noMultiLvlLbl val="0"/>
      </c:catAx>
      <c:valAx>
        <c:axId val="97450624"/>
        <c:scaling>
          <c:orientation val="minMax"/>
          <c:max val="2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7449088"/>
        <c:crosses val="max"/>
        <c:crossBetween val="between"/>
        <c:majorUnit val="1"/>
        <c:min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298507462686572"/>
          <c:y val="0.44370860927152317"/>
          <c:w val="9.402985074626867E-2"/>
          <c:h val="6.07064017660044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BK Znax matcher 2008-2009 sorterade i reultatordning</a:t>
            </a:r>
          </a:p>
        </c:rich>
      </c:tx>
      <c:layout>
        <c:manualLayout>
          <c:xMode val="edge"/>
          <c:yMode val="edge"/>
          <c:x val="0.30694548170276326"/>
          <c:y val="1.9473081328751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050037341299485E-2"/>
          <c:y val="0.1111111111111111"/>
          <c:w val="0.82823002240477983"/>
          <c:h val="0.8052691867124856"/>
        </c:manualLayout>
      </c:layout>
      <c:lineChart>
        <c:grouping val="standard"/>
        <c:varyColors val="0"/>
        <c:ser>
          <c:idx val="1"/>
          <c:order val="0"/>
          <c:tx>
            <c:strRef>
              <c:f>'Siffror08-09'!$C$21</c:f>
              <c:strCache>
                <c:ptCount val="1"/>
                <c:pt idx="0">
                  <c:v>Score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'Siffror08-09'!$B$22:$B$33</c:f>
              <c:strCache>
                <c:ptCount val="12"/>
                <c:pt idx="0">
                  <c:v>Tetra Laval BF</c:v>
                </c:pt>
                <c:pt idx="1">
                  <c:v>Tramo IF</c:v>
                </c:pt>
                <c:pt idx="2">
                  <c:v>IK Scania</c:v>
                </c:pt>
                <c:pt idx="3">
                  <c:v>Pilgården</c:v>
                </c:pt>
                <c:pt idx="4">
                  <c:v>BK Humlan</c:v>
                </c:pt>
                <c:pt idx="5">
                  <c:v>BK Finn</c:v>
                </c:pt>
                <c:pt idx="6">
                  <c:v>BK Humlan</c:v>
                </c:pt>
                <c:pt idx="7">
                  <c:v>Tomelilla BK</c:v>
                </c:pt>
                <c:pt idx="8">
                  <c:v>Lomma BK</c:v>
                </c:pt>
                <c:pt idx="9">
                  <c:v>BK Boston</c:v>
                </c:pt>
                <c:pt idx="10">
                  <c:v>BK 1927</c:v>
                </c:pt>
                <c:pt idx="11">
                  <c:v>BK Porten</c:v>
                </c:pt>
              </c:strCache>
            </c:strRef>
          </c:cat>
          <c:val>
            <c:numRef>
              <c:f>'Siffror08-09'!$C$22:$C$33</c:f>
              <c:numCache>
                <c:formatCode>General</c:formatCode>
                <c:ptCount val="12"/>
                <c:pt idx="0">
                  <c:v>5773</c:v>
                </c:pt>
                <c:pt idx="1">
                  <c:v>5544</c:v>
                </c:pt>
                <c:pt idx="2">
                  <c:v>5497</c:v>
                </c:pt>
                <c:pt idx="3">
                  <c:v>5453</c:v>
                </c:pt>
                <c:pt idx="4">
                  <c:v>5388</c:v>
                </c:pt>
                <c:pt idx="5">
                  <c:v>5384</c:v>
                </c:pt>
                <c:pt idx="6">
                  <c:v>5378</c:v>
                </c:pt>
                <c:pt idx="7">
                  <c:v>5374</c:v>
                </c:pt>
                <c:pt idx="8">
                  <c:v>5368</c:v>
                </c:pt>
                <c:pt idx="9">
                  <c:v>5325</c:v>
                </c:pt>
                <c:pt idx="10">
                  <c:v>5284</c:v>
                </c:pt>
                <c:pt idx="11">
                  <c:v>5261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7513856"/>
        <c:axId val="97516544"/>
      </c:lineChart>
      <c:lineChart>
        <c:grouping val="standard"/>
        <c:varyColors val="0"/>
        <c:ser>
          <c:idx val="0"/>
          <c:order val="1"/>
          <c:tx>
            <c:strRef>
              <c:f>'Siffror08-09'!$D$21</c:f>
              <c:strCache>
                <c:ptCount val="1"/>
                <c:pt idx="0">
                  <c:v>Poäng</c:v>
                </c:pt>
              </c:strCache>
            </c:strRef>
          </c:tx>
          <c:spPr>
            <a:ln w="25400">
              <a:solidFill>
                <a:srgbClr val="FF00FF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'Siffror08-09'!$B$22:$B$33</c:f>
              <c:strCache>
                <c:ptCount val="12"/>
                <c:pt idx="0">
                  <c:v>Tetra Laval BF</c:v>
                </c:pt>
                <c:pt idx="1">
                  <c:v>Tramo IF</c:v>
                </c:pt>
                <c:pt idx="2">
                  <c:v>IK Scania</c:v>
                </c:pt>
                <c:pt idx="3">
                  <c:v>Pilgården</c:v>
                </c:pt>
                <c:pt idx="4">
                  <c:v>BK Humlan</c:v>
                </c:pt>
                <c:pt idx="5">
                  <c:v>BK Finn</c:v>
                </c:pt>
                <c:pt idx="6">
                  <c:v>BK Humlan</c:v>
                </c:pt>
                <c:pt idx="7">
                  <c:v>Tomelilla BK</c:v>
                </c:pt>
                <c:pt idx="8">
                  <c:v>Lomma BK</c:v>
                </c:pt>
                <c:pt idx="9">
                  <c:v>BK Boston</c:v>
                </c:pt>
                <c:pt idx="10">
                  <c:v>BK 1927</c:v>
                </c:pt>
                <c:pt idx="11">
                  <c:v>BK Porten</c:v>
                </c:pt>
              </c:strCache>
            </c:strRef>
          </c:cat>
          <c:val>
            <c:numRef>
              <c:f>'Siffror08-09'!$D$22:$D$33</c:f>
              <c:numCache>
                <c:formatCode>General</c:formatCode>
                <c:ptCount val="12"/>
                <c:pt idx="0">
                  <c:v>18</c:v>
                </c:pt>
                <c:pt idx="1">
                  <c:v>13</c:v>
                </c:pt>
                <c:pt idx="2">
                  <c:v>14</c:v>
                </c:pt>
                <c:pt idx="3">
                  <c:v>11</c:v>
                </c:pt>
                <c:pt idx="4">
                  <c:v>8</c:v>
                </c:pt>
                <c:pt idx="5">
                  <c:v>16</c:v>
                </c:pt>
                <c:pt idx="6">
                  <c:v>10</c:v>
                </c:pt>
                <c:pt idx="7">
                  <c:v>10</c:v>
                </c:pt>
                <c:pt idx="8">
                  <c:v>17</c:v>
                </c:pt>
                <c:pt idx="9">
                  <c:v>9</c:v>
                </c:pt>
                <c:pt idx="10">
                  <c:v>4</c:v>
                </c:pt>
                <c:pt idx="11">
                  <c:v>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7592064"/>
        <c:axId val="97593600"/>
      </c:lineChart>
      <c:catAx>
        <c:axId val="975138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7516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7516544"/>
        <c:scaling>
          <c:orientation val="minMax"/>
          <c:max val="6300"/>
          <c:min val="4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7513856"/>
        <c:crosses val="autoZero"/>
        <c:crossBetween val="between"/>
        <c:majorUnit val="100"/>
        <c:minorUnit val="50"/>
      </c:valAx>
      <c:catAx>
        <c:axId val="97592064"/>
        <c:scaling>
          <c:orientation val="minMax"/>
        </c:scaling>
        <c:delete val="1"/>
        <c:axPos val="b"/>
        <c:majorTickMark val="out"/>
        <c:minorTickMark val="none"/>
        <c:tickLblPos val="nextTo"/>
        <c:crossAx val="97593600"/>
        <c:crosses val="autoZero"/>
        <c:auto val="0"/>
        <c:lblAlgn val="ctr"/>
        <c:lblOffset val="100"/>
        <c:noMultiLvlLbl val="0"/>
      </c:catAx>
      <c:valAx>
        <c:axId val="97593600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7592064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038088125466765"/>
          <c:y val="0.48453608247422669"/>
          <c:w val="8.6631814787154593E-2"/>
          <c:h val="5.84192439862542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Snitt/serie 2012-13 Vår</a:t>
            </a:r>
          </a:p>
        </c:rich>
      </c:tx>
      <c:layout>
        <c:manualLayout>
          <c:xMode val="edge"/>
          <c:yMode val="edge"/>
          <c:x val="0.43241224180078069"/>
          <c:y val="2.21979851300318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63554891710231E-2"/>
          <c:y val="0.10741138560687433"/>
          <c:w val="0.78939507094846906"/>
          <c:h val="0.798066595059076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'Siffror12-13 vår'!$R$2:$R$3</c:f>
              <c:strCache>
                <c:ptCount val="1"/>
                <c:pt idx="0">
                  <c:v>SNITT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'Siffror12-13 vår'!$A$4:$A$7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'Siffror12-13 vår'!$R$4:$R$7</c:f>
              <c:numCache>
                <c:formatCode>0.0</c:formatCode>
                <c:ptCount val="4"/>
                <c:pt idx="0">
                  <c:v>1425.2727272727273</c:v>
                </c:pt>
                <c:pt idx="1">
                  <c:v>1445.1818181818182</c:v>
                </c:pt>
                <c:pt idx="2">
                  <c:v>1419.3636363636363</c:v>
                </c:pt>
                <c:pt idx="3">
                  <c:v>1473.6363636363637</c:v>
                </c:pt>
              </c:numCache>
            </c:numRef>
          </c:val>
        </c:ser>
        <c:ser>
          <c:idx val="1"/>
          <c:order val="1"/>
          <c:tx>
            <c:strRef>
              <c:f>'Siffror12-13 vår'!$S$2:$S$3</c:f>
              <c:strCache>
                <c:ptCount val="1"/>
                <c:pt idx="0">
                  <c:v>SNITT HEMMA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3366" mc:Ignorable="a14" a14:legacySpreadsheetColorIndex="61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'Siffror12-13 vår'!$A$4:$A$7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'Siffror12-13 vår'!$S$4:$S$7</c:f>
              <c:numCache>
                <c:formatCode>0.0</c:formatCode>
                <c:ptCount val="4"/>
                <c:pt idx="0">
                  <c:v>1499.5</c:v>
                </c:pt>
                <c:pt idx="1">
                  <c:v>1485.25</c:v>
                </c:pt>
                <c:pt idx="2">
                  <c:v>1471.75</c:v>
                </c:pt>
                <c:pt idx="3">
                  <c:v>1524.75</c:v>
                </c:pt>
              </c:numCache>
            </c:numRef>
          </c:val>
        </c:ser>
        <c:ser>
          <c:idx val="2"/>
          <c:order val="2"/>
          <c:tx>
            <c:strRef>
              <c:f>'Siffror12-13 vår'!$T$2:$T$3</c:f>
              <c:strCache>
                <c:ptCount val="1"/>
                <c:pt idx="0">
                  <c:v>SNITT BORTA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CC" mc:Ignorable="a14" a14:legacySpreadsheetColorIndex="26"/>
                </a:gs>
                <a:gs pos="100000">
                  <a:srgbClr xmlns:mc="http://schemas.openxmlformats.org/markup-compatibility/2006" xmlns:a14="http://schemas.microsoft.com/office/drawing/2010/main" val="76765E" mc:Ignorable="a14" a14:legacySpreadsheetColorIndex="26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'Siffror12-13 vår'!$A$4:$A$7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'Siffror12-13 vår'!$T$4:$T$7</c:f>
              <c:numCache>
                <c:formatCode>0.0</c:formatCode>
                <c:ptCount val="4"/>
                <c:pt idx="0">
                  <c:v>1382.8571428571429</c:v>
                </c:pt>
                <c:pt idx="1">
                  <c:v>1422.2857142857142</c:v>
                </c:pt>
                <c:pt idx="2">
                  <c:v>1389.4285714285713</c:v>
                </c:pt>
                <c:pt idx="3">
                  <c:v>1444.4285714285713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44928"/>
        <c:axId val="97646848"/>
      </c:barChart>
      <c:catAx>
        <c:axId val="97644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Serie</a:t>
                </a:r>
              </a:p>
            </c:rich>
          </c:tx>
          <c:layout>
            <c:manualLayout>
              <c:xMode val="edge"/>
              <c:yMode val="edge"/>
              <c:x val="0.4533233756534728"/>
              <c:y val="0.95273899033297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7646848"/>
        <c:crossesAt val="1300"/>
        <c:auto val="1"/>
        <c:lblAlgn val="ctr"/>
        <c:lblOffset val="100"/>
        <c:tickLblSkip val="1"/>
        <c:tickMarkSkip val="1"/>
        <c:noMultiLvlLbl val="0"/>
      </c:catAx>
      <c:valAx>
        <c:axId val="97646848"/>
        <c:scaling>
          <c:orientation val="minMax"/>
          <c:max val="1550"/>
          <c:min val="1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Snitt</a:t>
                </a:r>
              </a:p>
            </c:rich>
          </c:tx>
          <c:layout>
            <c:manualLayout>
              <c:xMode val="edge"/>
              <c:yMode val="edge"/>
              <c:x val="8.9619118745332335E-3"/>
              <c:y val="0.480128893662728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97644928"/>
        <c:crosses val="autoZero"/>
        <c:crossBetween val="between"/>
        <c:majorUnit val="10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26736370425695"/>
          <c:y val="0.46294307196562839"/>
          <c:w val="0.11874533233756535"/>
          <c:h val="8.80773361976369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27" right="0.27" top="1" bottom="1" header="0.5" footer="0.5"/>
  <pageSetup paperSize="9"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32" workbookViewId="0"/>
  </sheetViews>
  <pageMargins left="0.2" right="0.2" top="0.18" bottom="0.2" header="0.17" footer="0.17"/>
  <pageSetup paperSize="9"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32" workbookViewId="0"/>
  </sheetViews>
  <pageMargins left="0.2" right="0.2" top="0.18" bottom="0.2" header="0.17" footer="0.17"/>
  <pageSetup paperSize="9"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32" workbookViewId="0"/>
  </sheetViews>
  <pageMargins left="0.2" right="0.2" top="0.18" bottom="0.2" header="0.17" footer="0.17"/>
  <pageSetup paperSize="9"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32" workbookViewId="0"/>
  </sheetViews>
  <pageMargins left="0.79" right="0.2" top="0.31" bottom="0.18" header="0.17" footer="0.17"/>
  <pageSetup paperSize="9" orientation="landscape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tabSelected="1" zoomScale="10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27" right="0.27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27" right="0.27" top="1" bottom="1" header="0.5" footer="0.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31" workbookViewId="0"/>
  </sheetViews>
  <pageMargins left="0.19685039370078741" right="0.19685039370078741" top="0.39370078740157483" bottom="0.19685039370078741" header="0.31496062992125984" footer="0.51181102362204722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31" workbookViewId="0"/>
  </sheetViews>
  <pageMargins left="0.19685039370078741" right="0.19685039370078741" top="0.39370078740157483" bottom="0.19685039370078741" header="0.31496062992125984" footer="0.51181102362204722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31" workbookViewId="0"/>
  </sheetViews>
  <pageMargins left="0.19685039370078741" right="0.19685039370078741" top="0.39370078740157483" bottom="0.19685039370078741" header="0.31496062992125984" footer="0.51181102362204722"/>
  <pageSetup paperSize="9"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31" workbookViewId="0"/>
  </sheetViews>
  <pageMargins left="0.19685039370078741" right="0.19685039370078741" top="0.39370078740157483" bottom="0.19685039370078741" header="0.31496062992125984" footer="0.51181102362204722"/>
  <pageSetup paperSize="9"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31" workbookViewId="0"/>
  </sheetViews>
  <pageMargins left="0.2" right="0.2" top="0.48" bottom="0.38" header="0.17" footer="0.18"/>
  <pageSetup paperSize="9" orientation="landscape" r:id="rId1"/>
  <headerFooter alignWithMargins="0">
    <oddHeader>&amp;A</oddHeader>
    <oddFooter>Page &amp;P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32" workbookViewId="0"/>
  </sheetViews>
  <pageMargins left="0.2" right="0.2" top="0.18" bottom="0.2" header="0.17" footer="0.17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086731" cy="5617308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10208106" cy="7095644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10208106" cy="7095644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08106" cy="7095644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674129" cy="6994621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3349" cy="6074434"/>
    <xdr:graphicFrame macro="">
      <xdr:nvGraphicFramePr>
        <xdr:cNvPr id="2" name="Diagram 1" title="Utveckling Snitt/match/spelar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086731" cy="5617308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086731" cy="5617308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0227863" cy="691229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0227863" cy="691229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0227863" cy="691229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0227863" cy="691229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0213321" cy="6660229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10208106" cy="7095644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workbookViewId="0">
      <selection activeCell="P20" sqref="P20:R20"/>
    </sheetView>
  </sheetViews>
  <sheetFormatPr defaultRowHeight="12.5" x14ac:dyDescent="0.25"/>
  <cols>
    <col min="2" max="2" width="13" bestFit="1" customWidth="1"/>
    <col min="3" max="3" width="12.1796875" bestFit="1" customWidth="1"/>
    <col min="4" max="4" width="13" bestFit="1" customWidth="1"/>
    <col min="5" max="6" width="10.36328125" bestFit="1" customWidth="1"/>
    <col min="7" max="7" width="12.90625" bestFit="1" customWidth="1"/>
    <col min="8" max="16" width="10.36328125" bestFit="1" customWidth="1"/>
    <col min="17" max="17" width="11.08984375" customWidth="1"/>
    <col min="18" max="18" width="7.6328125" customWidth="1"/>
    <col min="19" max="19" width="13.36328125" customWidth="1"/>
    <col min="20" max="20" width="12.6328125" customWidth="1"/>
  </cols>
  <sheetData>
    <row r="1" spans="1:20" x14ac:dyDescent="0.25">
      <c r="A1" t="s">
        <v>68</v>
      </c>
      <c r="B1" s="2">
        <v>41286</v>
      </c>
      <c r="C1" s="2">
        <v>41167</v>
      </c>
      <c r="D1" s="2">
        <v>41167</v>
      </c>
      <c r="E1" s="2">
        <v>41174</v>
      </c>
      <c r="F1" s="2">
        <v>41195</v>
      </c>
      <c r="G1" s="2">
        <v>41195</v>
      </c>
      <c r="H1" s="2">
        <v>41203</v>
      </c>
      <c r="I1" s="2">
        <v>41209</v>
      </c>
      <c r="J1" s="2">
        <v>41231</v>
      </c>
      <c r="K1" s="2">
        <v>41238</v>
      </c>
      <c r="L1" s="2">
        <v>41244</v>
      </c>
      <c r="N1" s="2"/>
      <c r="O1" s="2"/>
      <c r="P1" s="2"/>
      <c r="Q1" s="2"/>
    </row>
    <row r="2" spans="1:20" x14ac:dyDescent="0.25">
      <c r="B2" t="s">
        <v>66</v>
      </c>
      <c r="C2" t="s">
        <v>69</v>
      </c>
      <c r="D2" t="s">
        <v>70</v>
      </c>
      <c r="E2" t="s">
        <v>26</v>
      </c>
      <c r="F2" t="s">
        <v>71</v>
      </c>
      <c r="G2" t="s">
        <v>72</v>
      </c>
      <c r="H2" t="s">
        <v>65</v>
      </c>
      <c r="I2" t="s">
        <v>51</v>
      </c>
      <c r="J2" t="s">
        <v>63</v>
      </c>
      <c r="K2" t="s">
        <v>73</v>
      </c>
      <c r="L2" t="s">
        <v>74</v>
      </c>
      <c r="R2" t="s">
        <v>17</v>
      </c>
      <c r="S2" t="s">
        <v>18</v>
      </c>
      <c r="T2" t="s">
        <v>19</v>
      </c>
    </row>
    <row r="4" spans="1:20" x14ac:dyDescent="0.25">
      <c r="A4">
        <v>1</v>
      </c>
      <c r="B4">
        <v>1432</v>
      </c>
      <c r="C4">
        <v>1312</v>
      </c>
      <c r="D4">
        <v>1469</v>
      </c>
      <c r="E4">
        <v>1446</v>
      </c>
      <c r="F4">
        <v>1417</v>
      </c>
      <c r="G4">
        <v>1406</v>
      </c>
      <c r="H4">
        <v>1542</v>
      </c>
      <c r="I4">
        <v>1461</v>
      </c>
      <c r="J4">
        <v>1549</v>
      </c>
      <c r="K4">
        <v>1387</v>
      </c>
      <c r="L4">
        <v>1257</v>
      </c>
      <c r="R4" s="6">
        <f t="shared" ref="R4:R11" si="0">AVERAGE(B4:L4)</f>
        <v>1425.2727272727273</v>
      </c>
      <c r="S4" s="6">
        <f>AVERAGE(E4,H4,I4,J4)</f>
        <v>1499.5</v>
      </c>
      <c r="T4" s="6">
        <f>AVERAGE(B4,C4,D4,F4,G4,K4,L4)</f>
        <v>1382.8571428571429</v>
      </c>
    </row>
    <row r="5" spans="1:20" x14ac:dyDescent="0.25">
      <c r="A5">
        <v>2</v>
      </c>
      <c r="B5">
        <v>1577</v>
      </c>
      <c r="C5">
        <v>1377</v>
      </c>
      <c r="D5">
        <v>1370</v>
      </c>
      <c r="E5">
        <v>1370</v>
      </c>
      <c r="F5">
        <v>1525</v>
      </c>
      <c r="G5">
        <v>1424</v>
      </c>
      <c r="H5">
        <v>1504</v>
      </c>
      <c r="I5">
        <v>1530</v>
      </c>
      <c r="J5">
        <v>1537</v>
      </c>
      <c r="K5">
        <v>1454</v>
      </c>
      <c r="L5">
        <v>1229</v>
      </c>
      <c r="R5" s="6">
        <f t="shared" si="0"/>
        <v>1445.1818181818182</v>
      </c>
      <c r="S5" s="6">
        <f t="shared" ref="S5:S11" si="1">AVERAGE(E5,H5,I5,J5)</f>
        <v>1485.25</v>
      </c>
      <c r="T5" s="6">
        <f t="shared" ref="T5:T11" si="2">AVERAGE(B5,C5,D5,F5,G5,K5,L5)</f>
        <v>1422.2857142857142</v>
      </c>
    </row>
    <row r="6" spans="1:20" x14ac:dyDescent="0.25">
      <c r="A6">
        <v>3</v>
      </c>
      <c r="B6">
        <v>1462</v>
      </c>
      <c r="C6">
        <v>1326</v>
      </c>
      <c r="D6">
        <v>1344</v>
      </c>
      <c r="E6">
        <v>1408</v>
      </c>
      <c r="F6">
        <v>1437</v>
      </c>
      <c r="G6">
        <v>1356</v>
      </c>
      <c r="H6">
        <v>1465</v>
      </c>
      <c r="I6">
        <v>1514</v>
      </c>
      <c r="J6">
        <v>1500</v>
      </c>
      <c r="K6">
        <v>1454</v>
      </c>
      <c r="L6">
        <v>1347</v>
      </c>
      <c r="R6" s="6">
        <f t="shared" si="0"/>
        <v>1419.3636363636363</v>
      </c>
      <c r="S6" s="6">
        <f t="shared" si="1"/>
        <v>1471.75</v>
      </c>
      <c r="T6" s="6">
        <f t="shared" si="2"/>
        <v>1389.4285714285713</v>
      </c>
    </row>
    <row r="7" spans="1:20" x14ac:dyDescent="0.25">
      <c r="A7">
        <v>4</v>
      </c>
      <c r="B7">
        <v>1502</v>
      </c>
      <c r="C7">
        <v>1449</v>
      </c>
      <c r="D7">
        <v>1463</v>
      </c>
      <c r="E7">
        <v>1354</v>
      </c>
      <c r="F7">
        <v>1503</v>
      </c>
      <c r="G7">
        <v>1534</v>
      </c>
      <c r="H7">
        <v>1596</v>
      </c>
      <c r="I7">
        <v>1509</v>
      </c>
      <c r="J7">
        <v>1640</v>
      </c>
      <c r="K7">
        <v>1339</v>
      </c>
      <c r="L7">
        <v>1321</v>
      </c>
      <c r="R7" s="6">
        <f t="shared" si="0"/>
        <v>1473.6363636363637</v>
      </c>
      <c r="S7" s="6">
        <f t="shared" si="1"/>
        <v>1524.75</v>
      </c>
      <c r="T7" s="6">
        <f t="shared" si="2"/>
        <v>1444.4285714285713</v>
      </c>
    </row>
    <row r="8" spans="1:20" x14ac:dyDescent="0.25">
      <c r="A8" t="s">
        <v>3</v>
      </c>
      <c r="B8">
        <f>SUM(B4:B7)</f>
        <v>5973</v>
      </c>
      <c r="C8">
        <f t="shared" ref="C8:K8" si="3">SUM(C4:C7)</f>
        <v>5464</v>
      </c>
      <c r="D8">
        <f t="shared" si="3"/>
        <v>5646</v>
      </c>
      <c r="E8">
        <f t="shared" si="3"/>
        <v>5578</v>
      </c>
      <c r="F8">
        <f t="shared" si="3"/>
        <v>5882</v>
      </c>
      <c r="G8">
        <f t="shared" si="3"/>
        <v>5720</v>
      </c>
      <c r="H8">
        <f t="shared" si="3"/>
        <v>6107</v>
      </c>
      <c r="I8">
        <f t="shared" si="3"/>
        <v>6014</v>
      </c>
      <c r="J8">
        <f t="shared" si="3"/>
        <v>6226</v>
      </c>
      <c r="K8">
        <f t="shared" si="3"/>
        <v>5634</v>
      </c>
      <c r="L8">
        <f>SUM(L4:L7)</f>
        <v>5154</v>
      </c>
      <c r="R8" s="6">
        <f t="shared" si="0"/>
        <v>5763.454545454545</v>
      </c>
      <c r="S8" s="6">
        <f t="shared" si="1"/>
        <v>5981.25</v>
      </c>
      <c r="T8" s="6">
        <f t="shared" si="2"/>
        <v>5639</v>
      </c>
    </row>
    <row r="9" spans="1:20" x14ac:dyDescent="0.25">
      <c r="B9">
        <v>15</v>
      </c>
      <c r="C9">
        <v>7</v>
      </c>
      <c r="D9">
        <v>16</v>
      </c>
      <c r="E9">
        <v>8</v>
      </c>
      <c r="F9">
        <v>13</v>
      </c>
      <c r="G9">
        <v>12</v>
      </c>
      <c r="H9">
        <v>6</v>
      </c>
      <c r="I9">
        <v>14</v>
      </c>
      <c r="J9">
        <v>11</v>
      </c>
      <c r="K9">
        <v>11</v>
      </c>
      <c r="L9">
        <v>5</v>
      </c>
      <c r="R9" s="6">
        <f t="shared" si="0"/>
        <v>10.727272727272727</v>
      </c>
      <c r="S9" s="6">
        <f t="shared" si="1"/>
        <v>9.75</v>
      </c>
      <c r="T9" s="6">
        <f t="shared" si="2"/>
        <v>11.285714285714286</v>
      </c>
    </row>
    <row r="10" spans="1:20" x14ac:dyDescent="0.25">
      <c r="A10" t="s">
        <v>2</v>
      </c>
      <c r="B10">
        <v>5647</v>
      </c>
      <c r="C10">
        <v>5669</v>
      </c>
      <c r="D10">
        <v>5848</v>
      </c>
      <c r="E10">
        <v>5632</v>
      </c>
      <c r="F10">
        <v>5836</v>
      </c>
      <c r="G10">
        <v>5685</v>
      </c>
      <c r="H10">
        <v>6358</v>
      </c>
      <c r="I10">
        <v>5582</v>
      </c>
      <c r="J10">
        <v>6058</v>
      </c>
      <c r="K10">
        <v>5550</v>
      </c>
      <c r="L10">
        <v>5610</v>
      </c>
      <c r="R10" s="6">
        <f t="shared" si="0"/>
        <v>5770.454545454545</v>
      </c>
      <c r="S10" s="6">
        <f t="shared" si="1"/>
        <v>5907.5</v>
      </c>
      <c r="T10" s="6">
        <f t="shared" si="2"/>
        <v>5692.1428571428569</v>
      </c>
    </row>
    <row r="11" spans="1:20" x14ac:dyDescent="0.25">
      <c r="B11">
        <v>4</v>
      </c>
      <c r="C11" s="3">
        <v>13</v>
      </c>
      <c r="D11" s="1">
        <v>4</v>
      </c>
      <c r="E11" s="1">
        <v>12</v>
      </c>
      <c r="F11" s="1">
        <v>7</v>
      </c>
      <c r="G11">
        <v>8</v>
      </c>
      <c r="H11">
        <v>14</v>
      </c>
      <c r="I11">
        <v>6</v>
      </c>
      <c r="J11">
        <v>9</v>
      </c>
      <c r="K11">
        <v>9</v>
      </c>
      <c r="L11">
        <v>15</v>
      </c>
      <c r="R11" s="6">
        <f t="shared" si="0"/>
        <v>9.1818181818181817</v>
      </c>
      <c r="S11" s="6">
        <f t="shared" si="1"/>
        <v>10.25</v>
      </c>
      <c r="T11" s="6">
        <f t="shared" si="2"/>
        <v>8.5714285714285712</v>
      </c>
    </row>
    <row r="12" spans="1:20" x14ac:dyDescent="0.25">
      <c r="B12" t="s">
        <v>9</v>
      </c>
      <c r="C12" t="s">
        <v>75</v>
      </c>
      <c r="D12" t="s">
        <v>75</v>
      </c>
      <c r="E12" t="s">
        <v>1</v>
      </c>
      <c r="F12" t="s">
        <v>76</v>
      </c>
      <c r="G12" t="s">
        <v>77</v>
      </c>
      <c r="H12" t="s">
        <v>1</v>
      </c>
      <c r="I12" t="s">
        <v>1</v>
      </c>
      <c r="J12" t="s">
        <v>1</v>
      </c>
      <c r="K12" t="s">
        <v>78</v>
      </c>
      <c r="L12" t="s">
        <v>79</v>
      </c>
    </row>
    <row r="15" spans="1:20" x14ac:dyDescent="0.25">
      <c r="B15">
        <v>12</v>
      </c>
      <c r="C15">
        <v>13</v>
      </c>
      <c r="D15">
        <v>14</v>
      </c>
      <c r="E15">
        <v>15</v>
      </c>
      <c r="F15">
        <v>16</v>
      </c>
      <c r="G15">
        <v>17</v>
      </c>
      <c r="H15">
        <v>18</v>
      </c>
      <c r="I15">
        <v>19</v>
      </c>
      <c r="J15">
        <v>20</v>
      </c>
      <c r="K15">
        <v>21</v>
      </c>
      <c r="L15">
        <v>22</v>
      </c>
    </row>
    <row r="19" spans="2:18" x14ac:dyDescent="0.25">
      <c r="I19" t="s">
        <v>44</v>
      </c>
      <c r="J19" t="s">
        <v>45</v>
      </c>
      <c r="P19" t="s">
        <v>81</v>
      </c>
      <c r="Q19" t="s">
        <v>82</v>
      </c>
      <c r="R19" t="s">
        <v>83</v>
      </c>
    </row>
    <row r="20" spans="2:18" x14ac:dyDescent="0.25">
      <c r="I20">
        <f>MAX(B4:L4)</f>
        <v>1549</v>
      </c>
      <c r="J20">
        <f>MIN(B4:L4)</f>
        <v>1257</v>
      </c>
      <c r="N20" t="s">
        <v>80</v>
      </c>
      <c r="P20">
        <f>R8/8</f>
        <v>720.43181818181813</v>
      </c>
      <c r="Q20">
        <f t="shared" ref="Q20:R20" si="4">S8/8</f>
        <v>747.65625</v>
      </c>
      <c r="R20">
        <f t="shared" si="4"/>
        <v>704.875</v>
      </c>
    </row>
    <row r="21" spans="2:18" x14ac:dyDescent="0.25">
      <c r="B21" t="s">
        <v>20</v>
      </c>
      <c r="C21" t="s">
        <v>21</v>
      </c>
      <c r="D21" t="s">
        <v>22</v>
      </c>
      <c r="E21" t="s">
        <v>23</v>
      </c>
      <c r="I21">
        <f>MAX(B5:L5)</f>
        <v>1577</v>
      </c>
      <c r="J21">
        <f>MIN(B5:L5)</f>
        <v>1229</v>
      </c>
    </row>
    <row r="22" spans="2:18" x14ac:dyDescent="0.25">
      <c r="B22" t="s">
        <v>63</v>
      </c>
      <c r="C22">
        <v>6226</v>
      </c>
      <c r="D22">
        <v>11</v>
      </c>
      <c r="E22" t="s">
        <v>1</v>
      </c>
      <c r="I22">
        <f>MAX(B6:L6)</f>
        <v>1514</v>
      </c>
      <c r="J22">
        <f>MIN(B6:L6)</f>
        <v>1326</v>
      </c>
    </row>
    <row r="23" spans="2:18" x14ac:dyDescent="0.25">
      <c r="B23" t="s">
        <v>65</v>
      </c>
      <c r="C23">
        <v>6107</v>
      </c>
      <c r="D23">
        <v>6</v>
      </c>
      <c r="E23" t="s">
        <v>1</v>
      </c>
      <c r="I23">
        <f>MAX(B7:L7)</f>
        <v>1640</v>
      </c>
      <c r="J23">
        <f>MIN(B7:L7)</f>
        <v>1321</v>
      </c>
    </row>
    <row r="24" spans="2:18" x14ac:dyDescent="0.25">
      <c r="B24" t="s">
        <v>51</v>
      </c>
      <c r="C24">
        <v>6014</v>
      </c>
      <c r="D24">
        <v>14</v>
      </c>
      <c r="E24" t="s">
        <v>1</v>
      </c>
      <c r="H24" t="s">
        <v>59</v>
      </c>
      <c r="I24">
        <f>SUM(I20:I23)</f>
        <v>6280</v>
      </c>
      <c r="J24">
        <f>SUM(J20:J23)</f>
        <v>5133</v>
      </c>
    </row>
    <row r="25" spans="2:18" x14ac:dyDescent="0.25">
      <c r="B25" t="s">
        <v>66</v>
      </c>
      <c r="C25">
        <v>5973</v>
      </c>
      <c r="D25">
        <v>15</v>
      </c>
      <c r="E25" t="s">
        <v>9</v>
      </c>
      <c r="H25" t="s">
        <v>60</v>
      </c>
      <c r="I25">
        <f>MAX(B8:L8)</f>
        <v>6226</v>
      </c>
      <c r="J25">
        <f>MIN(B8:L8)</f>
        <v>5154</v>
      </c>
    </row>
    <row r="26" spans="2:18" x14ac:dyDescent="0.25">
      <c r="B26" t="s">
        <v>71</v>
      </c>
      <c r="C26">
        <v>5882</v>
      </c>
      <c r="D26">
        <v>13</v>
      </c>
      <c r="E26" t="s">
        <v>76</v>
      </c>
    </row>
    <row r="27" spans="2:18" x14ac:dyDescent="0.25">
      <c r="B27" t="s">
        <v>72</v>
      </c>
      <c r="C27">
        <v>5720</v>
      </c>
      <c r="D27">
        <v>12</v>
      </c>
      <c r="E27" t="s">
        <v>77</v>
      </c>
    </row>
    <row r="28" spans="2:18" x14ac:dyDescent="0.25">
      <c r="B28" t="s">
        <v>70</v>
      </c>
      <c r="C28">
        <v>5646</v>
      </c>
      <c r="D28">
        <v>16</v>
      </c>
      <c r="E28" t="s">
        <v>75</v>
      </c>
    </row>
    <row r="29" spans="2:18" x14ac:dyDescent="0.25">
      <c r="B29" t="s">
        <v>73</v>
      </c>
      <c r="C29">
        <v>5634</v>
      </c>
      <c r="D29">
        <v>11</v>
      </c>
      <c r="E29" t="s">
        <v>78</v>
      </c>
    </row>
    <row r="30" spans="2:18" x14ac:dyDescent="0.25">
      <c r="B30" t="s">
        <v>26</v>
      </c>
      <c r="C30">
        <v>5578</v>
      </c>
      <c r="D30">
        <v>8</v>
      </c>
      <c r="E30" t="s">
        <v>1</v>
      </c>
    </row>
    <row r="31" spans="2:18" x14ac:dyDescent="0.25">
      <c r="B31" t="s">
        <v>69</v>
      </c>
      <c r="C31">
        <v>5464</v>
      </c>
      <c r="D31">
        <v>7</v>
      </c>
      <c r="E31" t="s">
        <v>75</v>
      </c>
    </row>
    <row r="32" spans="2:18" x14ac:dyDescent="0.25">
      <c r="B32" t="s">
        <v>74</v>
      </c>
      <c r="C32">
        <v>5154</v>
      </c>
      <c r="D32">
        <v>5</v>
      </c>
      <c r="E32" t="s">
        <v>79</v>
      </c>
    </row>
  </sheetData>
  <sortState ref="B22:E32">
    <sortCondition descending="1" ref="C22:C32"/>
  </sortState>
  <pageMargins left="0.2" right="0.2" top="1" bottom="1" header="0.5" footer="0.5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topLeftCell="B1" workbookViewId="0">
      <selection activeCell="P20" sqref="P20:R20"/>
    </sheetView>
  </sheetViews>
  <sheetFormatPr defaultRowHeight="12.5" x14ac:dyDescent="0.25"/>
  <cols>
    <col min="2" max="2" width="10.36328125" bestFit="1" customWidth="1"/>
    <col min="3" max="3" width="12.1796875" bestFit="1" customWidth="1"/>
    <col min="4" max="16" width="10.36328125" bestFit="1" customWidth="1"/>
    <col min="17" max="17" width="11.08984375" customWidth="1"/>
    <col min="18" max="18" width="7.6328125" customWidth="1"/>
    <col min="19" max="19" width="13.36328125" customWidth="1"/>
    <col min="20" max="20" width="12.6328125" customWidth="1"/>
  </cols>
  <sheetData>
    <row r="1" spans="1:20" x14ac:dyDescent="0.25">
      <c r="A1" t="s">
        <v>68</v>
      </c>
      <c r="B1" s="2">
        <v>41160</v>
      </c>
      <c r="C1" s="2">
        <v>41167</v>
      </c>
      <c r="D1" s="2">
        <v>41167</v>
      </c>
      <c r="E1" s="2">
        <v>41174</v>
      </c>
      <c r="F1" s="2">
        <v>41195</v>
      </c>
      <c r="G1" s="2">
        <v>41195</v>
      </c>
      <c r="H1" s="2">
        <v>41203</v>
      </c>
      <c r="I1" s="2">
        <v>41209</v>
      </c>
      <c r="J1" s="2">
        <v>41231</v>
      </c>
      <c r="K1" s="2">
        <v>41238</v>
      </c>
      <c r="L1" s="2">
        <v>41244</v>
      </c>
      <c r="M1" s="2"/>
      <c r="N1" s="2"/>
      <c r="O1" s="2"/>
      <c r="P1" s="2"/>
      <c r="Q1" s="2"/>
    </row>
    <row r="2" spans="1:20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  <c r="G2" t="s">
        <v>26</v>
      </c>
      <c r="H2" t="s">
        <v>52</v>
      </c>
      <c r="I2" t="s">
        <v>66</v>
      </c>
      <c r="J2" t="s">
        <v>67</v>
      </c>
      <c r="K2" t="s">
        <v>62</v>
      </c>
      <c r="L2" t="s">
        <v>5</v>
      </c>
      <c r="R2" t="s">
        <v>17</v>
      </c>
      <c r="S2" t="s">
        <v>18</v>
      </c>
      <c r="T2" t="s">
        <v>19</v>
      </c>
    </row>
    <row r="4" spans="1:20" x14ac:dyDescent="0.25">
      <c r="A4">
        <v>1</v>
      </c>
      <c r="B4">
        <v>1365</v>
      </c>
      <c r="C4">
        <v>1514</v>
      </c>
      <c r="D4">
        <v>1509</v>
      </c>
      <c r="E4">
        <v>1408</v>
      </c>
      <c r="F4">
        <v>1354</v>
      </c>
      <c r="G4">
        <v>1480</v>
      </c>
      <c r="H4">
        <v>1353</v>
      </c>
      <c r="I4">
        <v>1354</v>
      </c>
      <c r="J4">
        <v>1380</v>
      </c>
      <c r="K4">
        <v>1485</v>
      </c>
      <c r="L4">
        <v>1395</v>
      </c>
      <c r="R4" s="6">
        <f>AVERAGE(B4:M4)</f>
        <v>1417.909090909091</v>
      </c>
      <c r="S4" s="6">
        <f>AVERAGE(B4,E4,H4,I4,J4,K4,L4)</f>
        <v>1391.4285714285713</v>
      </c>
      <c r="T4" s="6">
        <f>AVERAGE(C4,D4,F4,G4)</f>
        <v>1464.25</v>
      </c>
    </row>
    <row r="5" spans="1:20" x14ac:dyDescent="0.25">
      <c r="A5">
        <v>2</v>
      </c>
      <c r="B5">
        <v>1381</v>
      </c>
      <c r="C5">
        <v>1513</v>
      </c>
      <c r="D5">
        <v>1497</v>
      </c>
      <c r="E5">
        <v>1425</v>
      </c>
      <c r="F5">
        <v>1444</v>
      </c>
      <c r="G5">
        <v>1402</v>
      </c>
      <c r="H5">
        <v>1476</v>
      </c>
      <c r="I5">
        <v>1432</v>
      </c>
      <c r="J5">
        <v>1322</v>
      </c>
      <c r="K5">
        <v>1412</v>
      </c>
      <c r="L5">
        <v>1438</v>
      </c>
      <c r="R5" s="6">
        <f t="shared" ref="R5:R9" si="0">AVERAGE(B5:M5)</f>
        <v>1431.090909090909</v>
      </c>
      <c r="S5" s="6">
        <f t="shared" ref="S5:S11" si="1">AVERAGE(B5,E5,H5,I5,J5,K5,L5)</f>
        <v>1412.2857142857142</v>
      </c>
      <c r="T5" s="6">
        <f t="shared" ref="T5:T11" si="2">AVERAGE(C5,D5,F5,G5)</f>
        <v>1464</v>
      </c>
    </row>
    <row r="6" spans="1:20" x14ac:dyDescent="0.25">
      <c r="A6">
        <v>3</v>
      </c>
      <c r="B6">
        <v>1394</v>
      </c>
      <c r="C6">
        <v>1629</v>
      </c>
      <c r="D6">
        <v>1414</v>
      </c>
      <c r="E6">
        <v>1374</v>
      </c>
      <c r="F6">
        <v>1282</v>
      </c>
      <c r="G6">
        <v>1454</v>
      </c>
      <c r="H6">
        <v>1462</v>
      </c>
      <c r="I6">
        <v>1407</v>
      </c>
      <c r="J6">
        <v>1396</v>
      </c>
      <c r="K6">
        <v>1353</v>
      </c>
      <c r="L6">
        <v>1334</v>
      </c>
      <c r="R6" s="6">
        <f t="shared" si="0"/>
        <v>1409</v>
      </c>
      <c r="S6" s="6">
        <f t="shared" si="1"/>
        <v>1388.5714285714287</v>
      </c>
      <c r="T6" s="6">
        <f t="shared" si="2"/>
        <v>1444.75</v>
      </c>
    </row>
    <row r="7" spans="1:20" x14ac:dyDescent="0.25">
      <c r="A7">
        <v>4</v>
      </c>
      <c r="B7">
        <v>1349</v>
      </c>
      <c r="C7">
        <v>1413</v>
      </c>
      <c r="D7">
        <v>1420</v>
      </c>
      <c r="E7">
        <v>1424</v>
      </c>
      <c r="F7">
        <v>1393</v>
      </c>
      <c r="G7">
        <v>1380</v>
      </c>
      <c r="H7">
        <v>1507</v>
      </c>
      <c r="I7">
        <v>1392</v>
      </c>
      <c r="J7">
        <v>1332</v>
      </c>
      <c r="K7">
        <v>1569</v>
      </c>
      <c r="L7">
        <v>1476</v>
      </c>
      <c r="R7" s="6">
        <f t="shared" si="0"/>
        <v>1423.1818181818182</v>
      </c>
      <c r="S7" s="6">
        <f t="shared" si="1"/>
        <v>1435.5714285714287</v>
      </c>
      <c r="T7" s="6">
        <f t="shared" si="2"/>
        <v>1401.5</v>
      </c>
    </row>
    <row r="8" spans="1:20" x14ac:dyDescent="0.25">
      <c r="A8" t="s">
        <v>3</v>
      </c>
      <c r="B8">
        <f>SUM(B4:B7)</f>
        <v>5489</v>
      </c>
      <c r="C8">
        <f t="shared" ref="C8:K8" si="3">SUM(C4:C7)</f>
        <v>6069</v>
      </c>
      <c r="D8">
        <f t="shared" si="3"/>
        <v>5840</v>
      </c>
      <c r="E8">
        <f t="shared" si="3"/>
        <v>5631</v>
      </c>
      <c r="F8">
        <f t="shared" si="3"/>
        <v>5473</v>
      </c>
      <c r="G8">
        <f t="shared" si="3"/>
        <v>5716</v>
      </c>
      <c r="H8">
        <f t="shared" si="3"/>
        <v>5798</v>
      </c>
      <c r="I8">
        <f t="shared" si="3"/>
        <v>5585</v>
      </c>
      <c r="J8">
        <f t="shared" si="3"/>
        <v>5430</v>
      </c>
      <c r="K8">
        <f t="shared" si="3"/>
        <v>5819</v>
      </c>
      <c r="L8">
        <f>SUM(L4:L7)</f>
        <v>5643</v>
      </c>
      <c r="R8" s="6">
        <f>AVERAGE(B8:L8)</f>
        <v>5681.181818181818</v>
      </c>
      <c r="S8" s="6">
        <f t="shared" si="1"/>
        <v>5627.8571428571431</v>
      </c>
      <c r="T8" s="6">
        <f t="shared" si="2"/>
        <v>5774.5</v>
      </c>
    </row>
    <row r="9" spans="1:20" x14ac:dyDescent="0.25">
      <c r="B9">
        <v>12</v>
      </c>
      <c r="C9">
        <v>13</v>
      </c>
      <c r="D9">
        <v>9</v>
      </c>
      <c r="E9">
        <v>4</v>
      </c>
      <c r="F9">
        <v>3</v>
      </c>
      <c r="G9">
        <v>14</v>
      </c>
      <c r="H9">
        <v>11</v>
      </c>
      <c r="I9">
        <v>12</v>
      </c>
      <c r="J9">
        <v>8</v>
      </c>
      <c r="K9">
        <v>13</v>
      </c>
      <c r="L9">
        <v>16</v>
      </c>
      <c r="R9" s="6">
        <f t="shared" si="0"/>
        <v>10.454545454545455</v>
      </c>
      <c r="S9" s="6">
        <f t="shared" si="1"/>
        <v>10.857142857142858</v>
      </c>
      <c r="T9" s="6">
        <f t="shared" si="2"/>
        <v>9.75</v>
      </c>
    </row>
    <row r="10" spans="1:20" x14ac:dyDescent="0.25">
      <c r="A10" t="s">
        <v>2</v>
      </c>
      <c r="B10">
        <v>5423</v>
      </c>
      <c r="C10">
        <v>5648</v>
      </c>
      <c r="D10">
        <v>5848</v>
      </c>
      <c r="E10">
        <v>5855</v>
      </c>
      <c r="F10">
        <v>6065</v>
      </c>
      <c r="G10">
        <v>5440</v>
      </c>
      <c r="H10">
        <v>5644</v>
      </c>
      <c r="I10">
        <v>5477</v>
      </c>
      <c r="J10">
        <v>5548</v>
      </c>
      <c r="K10">
        <v>5478</v>
      </c>
      <c r="L10">
        <v>5266</v>
      </c>
      <c r="R10" s="6">
        <f>AVERAGE(B10:M10)</f>
        <v>5608.363636363636</v>
      </c>
      <c r="S10" s="6">
        <f t="shared" si="1"/>
        <v>5527.2857142857147</v>
      </c>
      <c r="T10" s="6">
        <f t="shared" si="2"/>
        <v>5750.25</v>
      </c>
    </row>
    <row r="11" spans="1:20" x14ac:dyDescent="0.25">
      <c r="B11" s="1">
        <v>8</v>
      </c>
      <c r="C11" s="3">
        <v>7</v>
      </c>
      <c r="D11" s="1">
        <v>11</v>
      </c>
      <c r="E11" s="1">
        <v>16</v>
      </c>
      <c r="F11" s="1">
        <v>17</v>
      </c>
      <c r="G11">
        <v>6</v>
      </c>
      <c r="H11">
        <v>9</v>
      </c>
      <c r="I11">
        <v>8</v>
      </c>
      <c r="J11">
        <v>12</v>
      </c>
      <c r="K11">
        <v>7</v>
      </c>
      <c r="L11">
        <v>4</v>
      </c>
      <c r="R11" s="6">
        <f>AVERAGE(B11:M11)</f>
        <v>9.545454545454545</v>
      </c>
      <c r="S11" s="6">
        <f t="shared" si="1"/>
        <v>9.1428571428571423</v>
      </c>
      <c r="T11" s="6">
        <f t="shared" si="2"/>
        <v>10.25</v>
      </c>
    </row>
    <row r="12" spans="1:20" x14ac:dyDescent="0.25">
      <c r="B12" t="s">
        <v>57</v>
      </c>
      <c r="C12" t="s">
        <v>14</v>
      </c>
      <c r="D12" t="s">
        <v>14</v>
      </c>
      <c r="E12" t="s">
        <v>57</v>
      </c>
      <c r="F12" t="s">
        <v>9</v>
      </c>
      <c r="G12" t="s">
        <v>9</v>
      </c>
      <c r="H12" t="s">
        <v>57</v>
      </c>
      <c r="I12" t="s">
        <v>57</v>
      </c>
      <c r="J12" t="s">
        <v>57</v>
      </c>
      <c r="K12" t="s">
        <v>57</v>
      </c>
      <c r="L12" t="s">
        <v>57</v>
      </c>
    </row>
    <row r="15" spans="1:20" x14ac:dyDescent="0.25">
      <c r="B15">
        <v>1</v>
      </c>
      <c r="C15">
        <v>2</v>
      </c>
      <c r="D15">
        <v>3</v>
      </c>
      <c r="E15">
        <v>4</v>
      </c>
      <c r="F15">
        <v>5</v>
      </c>
      <c r="G15">
        <v>6</v>
      </c>
      <c r="H15">
        <v>7</v>
      </c>
      <c r="I15">
        <v>8</v>
      </c>
      <c r="J15">
        <v>9</v>
      </c>
      <c r="K15">
        <v>10</v>
      </c>
      <c r="L15">
        <v>11</v>
      </c>
    </row>
    <row r="19" spans="2:18" x14ac:dyDescent="0.25">
      <c r="I19" t="s">
        <v>44</v>
      </c>
      <c r="J19" t="s">
        <v>45</v>
      </c>
      <c r="P19" t="s">
        <v>81</v>
      </c>
      <c r="Q19" t="s">
        <v>82</v>
      </c>
      <c r="R19" t="s">
        <v>83</v>
      </c>
    </row>
    <row r="20" spans="2:18" x14ac:dyDescent="0.25">
      <c r="I20">
        <f>MAX(B4:L4)</f>
        <v>1514</v>
      </c>
      <c r="J20">
        <f>MIN(B4:L4)</f>
        <v>1353</v>
      </c>
      <c r="N20" t="s">
        <v>80</v>
      </c>
      <c r="P20">
        <f>R8/8</f>
        <v>710.14772727272725</v>
      </c>
      <c r="Q20">
        <f t="shared" ref="Q20:R20" si="4">S8/8</f>
        <v>703.48214285714289</v>
      </c>
      <c r="R20">
        <f t="shared" si="4"/>
        <v>721.8125</v>
      </c>
    </row>
    <row r="21" spans="2:18" x14ac:dyDescent="0.25">
      <c r="B21" t="s">
        <v>20</v>
      </c>
      <c r="C21" t="s">
        <v>21</v>
      </c>
      <c r="D21" t="s">
        <v>22</v>
      </c>
      <c r="E21" t="s">
        <v>23</v>
      </c>
      <c r="I21">
        <f t="shared" ref="I21:I23" si="5">MAX(B5:L5)</f>
        <v>1513</v>
      </c>
      <c r="J21">
        <f t="shared" ref="J21:J23" si="6">MIN(B5:L5)</f>
        <v>1322</v>
      </c>
    </row>
    <row r="22" spans="2:18" x14ac:dyDescent="0.25">
      <c r="B22" t="s">
        <v>62</v>
      </c>
      <c r="C22">
        <v>6069</v>
      </c>
      <c r="D22">
        <v>13</v>
      </c>
      <c r="E22" t="s">
        <v>14</v>
      </c>
      <c r="I22">
        <f t="shared" si="5"/>
        <v>1629</v>
      </c>
      <c r="J22">
        <f t="shared" si="6"/>
        <v>1282</v>
      </c>
    </row>
    <row r="23" spans="2:18" x14ac:dyDescent="0.25">
      <c r="B23" t="s">
        <v>66</v>
      </c>
      <c r="C23">
        <v>5973</v>
      </c>
      <c r="D23">
        <v>15</v>
      </c>
      <c r="E23" t="s">
        <v>9</v>
      </c>
      <c r="I23">
        <f t="shared" si="5"/>
        <v>1569</v>
      </c>
      <c r="J23">
        <f t="shared" si="6"/>
        <v>1332</v>
      </c>
    </row>
    <row r="24" spans="2:18" x14ac:dyDescent="0.25">
      <c r="B24" t="s">
        <v>63</v>
      </c>
      <c r="C24">
        <v>5840</v>
      </c>
      <c r="D24">
        <v>9</v>
      </c>
      <c r="E24" t="s">
        <v>14</v>
      </c>
      <c r="H24" t="s">
        <v>59</v>
      </c>
      <c r="I24">
        <f>SUM(I20:I23)</f>
        <v>6225</v>
      </c>
      <c r="J24">
        <f>SUM(J20:J23)</f>
        <v>5289</v>
      </c>
    </row>
    <row r="25" spans="2:18" x14ac:dyDescent="0.25">
      <c r="B25" t="s">
        <v>62</v>
      </c>
      <c r="C25">
        <v>5819</v>
      </c>
      <c r="D25">
        <v>13</v>
      </c>
      <c r="E25" t="s">
        <v>57</v>
      </c>
      <c r="H25" t="s">
        <v>60</v>
      </c>
      <c r="I25">
        <f>MAX(B8:L8)</f>
        <v>6069</v>
      </c>
      <c r="J25">
        <f>MIN(B8:L8)</f>
        <v>5430</v>
      </c>
    </row>
    <row r="26" spans="2:18" x14ac:dyDescent="0.25">
      <c r="B26" t="s">
        <v>52</v>
      </c>
      <c r="C26">
        <v>5798</v>
      </c>
      <c r="D26">
        <v>11</v>
      </c>
      <c r="E26" t="s">
        <v>57</v>
      </c>
    </row>
    <row r="27" spans="2:18" x14ac:dyDescent="0.25">
      <c r="B27" t="s">
        <v>26</v>
      </c>
      <c r="C27">
        <v>5716</v>
      </c>
      <c r="D27">
        <v>14</v>
      </c>
      <c r="E27" t="s">
        <v>9</v>
      </c>
    </row>
    <row r="28" spans="2:18" x14ac:dyDescent="0.25">
      <c r="B28" t="s">
        <v>5</v>
      </c>
      <c r="C28">
        <v>5643</v>
      </c>
      <c r="D28">
        <v>16</v>
      </c>
      <c r="E28" t="s">
        <v>9</v>
      </c>
    </row>
    <row r="29" spans="2:18" x14ac:dyDescent="0.25">
      <c r="B29" t="s">
        <v>64</v>
      </c>
      <c r="C29">
        <v>5631</v>
      </c>
      <c r="D29">
        <v>4</v>
      </c>
      <c r="E29" t="s">
        <v>57</v>
      </c>
    </row>
    <row r="30" spans="2:18" x14ac:dyDescent="0.25">
      <c r="B30" t="s">
        <v>66</v>
      </c>
      <c r="C30">
        <v>5585</v>
      </c>
      <c r="D30">
        <v>12</v>
      </c>
      <c r="E30" t="s">
        <v>57</v>
      </c>
    </row>
    <row r="31" spans="2:18" x14ac:dyDescent="0.25">
      <c r="B31" t="s">
        <v>61</v>
      </c>
      <c r="C31">
        <v>5489</v>
      </c>
      <c r="D31">
        <v>12</v>
      </c>
      <c r="E31" t="s">
        <v>57</v>
      </c>
    </row>
    <row r="32" spans="2:18" x14ac:dyDescent="0.25">
      <c r="B32" t="s">
        <v>65</v>
      </c>
      <c r="C32">
        <v>5473</v>
      </c>
      <c r="D32">
        <v>3</v>
      </c>
      <c r="E32" t="s">
        <v>9</v>
      </c>
    </row>
    <row r="33" spans="2:5" x14ac:dyDescent="0.25">
      <c r="B33" t="s">
        <v>67</v>
      </c>
      <c r="C33">
        <v>5430</v>
      </c>
      <c r="D33">
        <v>8</v>
      </c>
      <c r="E33" t="s">
        <v>57</v>
      </c>
    </row>
  </sheetData>
  <sortState ref="B22:E33">
    <sortCondition descending="1" ref="C22:C33"/>
  </sortState>
  <pageMargins left="0.2" right="0.2" top="1" bottom="1" header="0.5" footer="0.5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workbookViewId="0">
      <selection activeCell="P20" sqref="P20:R20"/>
    </sheetView>
  </sheetViews>
  <sheetFormatPr defaultRowHeight="12.5" x14ac:dyDescent="0.25"/>
  <cols>
    <col min="2" max="2" width="10.36328125" bestFit="1" customWidth="1"/>
    <col min="3" max="3" width="12.1796875" bestFit="1" customWidth="1"/>
    <col min="4" max="16" width="10.36328125" bestFit="1" customWidth="1"/>
    <col min="17" max="17" width="11.08984375" customWidth="1"/>
    <col min="18" max="18" width="7.6328125" customWidth="1"/>
    <col min="19" max="19" width="13.36328125" customWidth="1"/>
    <col min="20" max="20" width="12.6328125" customWidth="1"/>
  </cols>
  <sheetData>
    <row r="1" spans="1:20" x14ac:dyDescent="0.25">
      <c r="A1" t="s">
        <v>46</v>
      </c>
      <c r="B1" s="2">
        <v>40782</v>
      </c>
      <c r="C1" s="2">
        <v>40782</v>
      </c>
      <c r="D1" s="2">
        <v>40789</v>
      </c>
      <c r="E1" s="2">
        <v>40804</v>
      </c>
      <c r="F1" s="2">
        <v>40824</v>
      </c>
      <c r="G1" s="2">
        <v>40831</v>
      </c>
      <c r="H1" s="2">
        <v>40831</v>
      </c>
      <c r="I1" s="2">
        <v>40838</v>
      </c>
      <c r="J1" s="2">
        <v>40859</v>
      </c>
      <c r="K1" s="2">
        <v>40859</v>
      </c>
      <c r="L1" s="2">
        <v>40867</v>
      </c>
      <c r="M1" s="2">
        <v>40873</v>
      </c>
      <c r="N1" s="2"/>
      <c r="O1" s="2"/>
      <c r="P1" s="2"/>
      <c r="Q1" s="2"/>
    </row>
    <row r="2" spans="1:20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55</v>
      </c>
      <c r="M2" t="s">
        <v>54</v>
      </c>
      <c r="R2" t="s">
        <v>17</v>
      </c>
      <c r="S2" t="s">
        <v>18</v>
      </c>
      <c r="T2" t="s">
        <v>19</v>
      </c>
    </row>
    <row r="4" spans="1:20" x14ac:dyDescent="0.25">
      <c r="A4">
        <v>1</v>
      </c>
      <c r="B4">
        <v>1171</v>
      </c>
      <c r="C4">
        <v>1274</v>
      </c>
      <c r="D4">
        <v>1390</v>
      </c>
      <c r="E4">
        <v>1464</v>
      </c>
      <c r="F4">
        <v>1483</v>
      </c>
      <c r="G4">
        <v>1329</v>
      </c>
      <c r="H4">
        <v>1400</v>
      </c>
      <c r="I4">
        <v>1327</v>
      </c>
      <c r="J4">
        <v>1321</v>
      </c>
      <c r="K4">
        <v>1273</v>
      </c>
      <c r="L4">
        <v>1301</v>
      </c>
      <c r="M4">
        <v>1426</v>
      </c>
      <c r="R4" s="6">
        <f>AVERAGE(B4:M4)</f>
        <v>1346.5833333333333</v>
      </c>
      <c r="S4" s="6">
        <f>AVERAGE(D4,E4,F4,I4,L4)</f>
        <v>1393</v>
      </c>
      <c r="T4" s="6">
        <f>AVERAGE(B4,C4,G4,H4,J4,K4,M4)</f>
        <v>1313.4285714285713</v>
      </c>
    </row>
    <row r="5" spans="1:20" x14ac:dyDescent="0.25">
      <c r="A5">
        <v>2</v>
      </c>
      <c r="B5">
        <v>1169</v>
      </c>
      <c r="C5">
        <v>1457</v>
      </c>
      <c r="D5">
        <v>1551</v>
      </c>
      <c r="E5">
        <v>1393</v>
      </c>
      <c r="F5">
        <v>1423</v>
      </c>
      <c r="G5">
        <v>1404</v>
      </c>
      <c r="H5">
        <v>1334</v>
      </c>
      <c r="I5">
        <v>1299</v>
      </c>
      <c r="J5">
        <v>1352</v>
      </c>
      <c r="K5">
        <v>1391</v>
      </c>
      <c r="L5">
        <v>1375</v>
      </c>
      <c r="M5">
        <v>1412</v>
      </c>
      <c r="R5" s="6">
        <f t="shared" ref="R5:R9" si="0">AVERAGE(B5:M5)</f>
        <v>1380</v>
      </c>
      <c r="S5" s="6">
        <f t="shared" ref="S5:S11" si="1">AVERAGE(D5,E5,F5,I5,L5)</f>
        <v>1408.2</v>
      </c>
      <c r="T5" s="6">
        <f t="shared" ref="T5:T11" si="2">AVERAGE(B5,C5,G5,H5,J5,K5,M5)</f>
        <v>1359.8571428571429</v>
      </c>
    </row>
    <row r="6" spans="1:20" x14ac:dyDescent="0.25">
      <c r="A6">
        <v>3</v>
      </c>
      <c r="B6">
        <v>1308</v>
      </c>
      <c r="C6">
        <v>1371</v>
      </c>
      <c r="D6">
        <v>1366</v>
      </c>
      <c r="E6">
        <v>1378</v>
      </c>
      <c r="F6">
        <v>1461</v>
      </c>
      <c r="G6">
        <v>1446</v>
      </c>
      <c r="H6">
        <v>1341</v>
      </c>
      <c r="I6">
        <v>1322</v>
      </c>
      <c r="J6">
        <v>1527</v>
      </c>
      <c r="K6">
        <v>1334</v>
      </c>
      <c r="L6">
        <v>1409</v>
      </c>
      <c r="M6">
        <v>1452</v>
      </c>
      <c r="R6" s="6">
        <f t="shared" si="0"/>
        <v>1392.9166666666667</v>
      </c>
      <c r="S6" s="6">
        <f t="shared" si="1"/>
        <v>1387.2</v>
      </c>
      <c r="T6" s="6">
        <f t="shared" si="2"/>
        <v>1397</v>
      </c>
    </row>
    <row r="7" spans="1:20" x14ac:dyDescent="0.25">
      <c r="A7">
        <v>4</v>
      </c>
      <c r="B7">
        <v>1272</v>
      </c>
      <c r="C7">
        <v>1255</v>
      </c>
      <c r="D7">
        <v>1475</v>
      </c>
      <c r="E7">
        <v>1498</v>
      </c>
      <c r="F7">
        <v>1228</v>
      </c>
      <c r="G7">
        <v>1290</v>
      </c>
      <c r="H7">
        <v>1389</v>
      </c>
      <c r="I7">
        <v>1401</v>
      </c>
      <c r="J7">
        <v>1422</v>
      </c>
      <c r="K7">
        <v>1367</v>
      </c>
      <c r="L7">
        <v>1394</v>
      </c>
      <c r="M7">
        <v>1399</v>
      </c>
      <c r="R7" s="6">
        <f t="shared" si="0"/>
        <v>1365.8333333333333</v>
      </c>
      <c r="S7" s="6">
        <f t="shared" si="1"/>
        <v>1399.2</v>
      </c>
      <c r="T7" s="6">
        <f t="shared" si="2"/>
        <v>1342</v>
      </c>
    </row>
    <row r="8" spans="1:20" x14ac:dyDescent="0.25">
      <c r="A8" t="s">
        <v>3</v>
      </c>
      <c r="B8">
        <f>SUM(B4:B7)</f>
        <v>4920</v>
      </c>
      <c r="C8">
        <f t="shared" ref="C8:M8" si="3">SUM(C4:C7)</f>
        <v>5357</v>
      </c>
      <c r="D8">
        <f t="shared" si="3"/>
        <v>5782</v>
      </c>
      <c r="E8">
        <f t="shared" si="3"/>
        <v>5733</v>
      </c>
      <c r="F8">
        <f t="shared" si="3"/>
        <v>5595</v>
      </c>
      <c r="G8">
        <f t="shared" si="3"/>
        <v>5469</v>
      </c>
      <c r="H8">
        <f t="shared" si="3"/>
        <v>5464</v>
      </c>
      <c r="I8">
        <f t="shared" si="3"/>
        <v>5349</v>
      </c>
      <c r="J8">
        <f t="shared" si="3"/>
        <v>5622</v>
      </c>
      <c r="K8">
        <f t="shared" si="3"/>
        <v>5365</v>
      </c>
      <c r="L8">
        <f t="shared" si="3"/>
        <v>5479</v>
      </c>
      <c r="M8">
        <f t="shared" si="3"/>
        <v>5689</v>
      </c>
      <c r="R8" s="6">
        <f t="shared" si="0"/>
        <v>5485.333333333333</v>
      </c>
      <c r="S8" s="6">
        <f t="shared" si="1"/>
        <v>5587.6</v>
      </c>
      <c r="T8" s="6">
        <f t="shared" si="2"/>
        <v>5412.2857142857147</v>
      </c>
    </row>
    <row r="9" spans="1:20" x14ac:dyDescent="0.25">
      <c r="B9">
        <v>8</v>
      </c>
      <c r="C9">
        <v>13</v>
      </c>
      <c r="D9">
        <v>14</v>
      </c>
      <c r="E9">
        <v>17</v>
      </c>
      <c r="F9">
        <v>12</v>
      </c>
      <c r="G9">
        <v>4</v>
      </c>
      <c r="H9">
        <v>5</v>
      </c>
      <c r="I9">
        <v>14</v>
      </c>
      <c r="J9">
        <v>15</v>
      </c>
      <c r="K9">
        <v>8</v>
      </c>
      <c r="L9">
        <v>10</v>
      </c>
      <c r="M9">
        <v>15</v>
      </c>
      <c r="R9" s="6">
        <f t="shared" si="0"/>
        <v>11.25</v>
      </c>
      <c r="S9" s="6">
        <f t="shared" si="1"/>
        <v>13.4</v>
      </c>
      <c r="T9" s="6">
        <f t="shared" si="2"/>
        <v>9.7142857142857135</v>
      </c>
    </row>
    <row r="10" spans="1:20" x14ac:dyDescent="0.25">
      <c r="A10" t="s">
        <v>2</v>
      </c>
      <c r="B10">
        <v>5447</v>
      </c>
      <c r="C10">
        <v>5293</v>
      </c>
      <c r="D10">
        <v>5797</v>
      </c>
      <c r="E10">
        <v>5532</v>
      </c>
      <c r="F10">
        <v>5667</v>
      </c>
      <c r="G10">
        <v>5377</v>
      </c>
      <c r="H10">
        <v>5972</v>
      </c>
      <c r="I10">
        <v>5437</v>
      </c>
      <c r="J10">
        <v>5590</v>
      </c>
      <c r="K10">
        <v>6060</v>
      </c>
      <c r="L10">
        <v>5843</v>
      </c>
      <c r="M10">
        <v>5414</v>
      </c>
      <c r="R10" s="6">
        <f>AVERAGE(B10:M10)</f>
        <v>5619.083333333333</v>
      </c>
      <c r="S10" s="6">
        <f t="shared" si="1"/>
        <v>5655.2</v>
      </c>
      <c r="T10" s="6">
        <f t="shared" si="2"/>
        <v>5593.2857142857147</v>
      </c>
    </row>
    <row r="11" spans="1:20" x14ac:dyDescent="0.25">
      <c r="B11" s="1">
        <v>12</v>
      </c>
      <c r="C11" s="3">
        <v>7</v>
      </c>
      <c r="D11" s="1">
        <v>6</v>
      </c>
      <c r="E11" s="1">
        <v>3</v>
      </c>
      <c r="F11" s="1">
        <v>8</v>
      </c>
      <c r="G11">
        <v>16</v>
      </c>
      <c r="H11">
        <v>15</v>
      </c>
      <c r="I11">
        <v>6</v>
      </c>
      <c r="J11">
        <v>5</v>
      </c>
      <c r="K11">
        <v>12</v>
      </c>
      <c r="L11">
        <v>0</v>
      </c>
      <c r="M11">
        <v>5</v>
      </c>
      <c r="R11" s="6">
        <f>AVERAGE(B11:M11)</f>
        <v>7.916666666666667</v>
      </c>
      <c r="S11" s="6">
        <f t="shared" si="1"/>
        <v>4.5999999999999996</v>
      </c>
      <c r="T11" s="6">
        <f t="shared" si="2"/>
        <v>10.285714285714286</v>
      </c>
    </row>
    <row r="12" spans="1:20" x14ac:dyDescent="0.25">
      <c r="B12" t="s">
        <v>16</v>
      </c>
      <c r="C12" t="s">
        <v>16</v>
      </c>
      <c r="D12" t="s">
        <v>57</v>
      </c>
      <c r="E12" t="s">
        <v>57</v>
      </c>
      <c r="F12" t="s">
        <v>57</v>
      </c>
      <c r="G12" t="s">
        <v>58</v>
      </c>
      <c r="H12" t="s">
        <v>58</v>
      </c>
      <c r="I12" t="s">
        <v>57</v>
      </c>
      <c r="J12" t="s">
        <v>36</v>
      </c>
      <c r="K12" t="s">
        <v>9</v>
      </c>
      <c r="L12" t="s">
        <v>57</v>
      </c>
      <c r="M12" t="s">
        <v>4</v>
      </c>
    </row>
    <row r="15" spans="1:20" x14ac:dyDescent="0.25">
      <c r="B15">
        <v>1</v>
      </c>
      <c r="C15">
        <v>2</v>
      </c>
      <c r="D15">
        <v>3</v>
      </c>
      <c r="E15">
        <v>4</v>
      </c>
      <c r="F15">
        <v>5</v>
      </c>
      <c r="G15">
        <v>6</v>
      </c>
      <c r="H15">
        <v>7</v>
      </c>
      <c r="I15">
        <v>8</v>
      </c>
      <c r="J15">
        <v>9</v>
      </c>
      <c r="K15">
        <v>10</v>
      </c>
      <c r="L15">
        <v>11</v>
      </c>
      <c r="M15">
        <v>12</v>
      </c>
    </row>
    <row r="19" spans="2:18" x14ac:dyDescent="0.25">
      <c r="I19" t="s">
        <v>44</v>
      </c>
      <c r="J19" t="s">
        <v>45</v>
      </c>
      <c r="P19" t="s">
        <v>81</v>
      </c>
      <c r="Q19" t="s">
        <v>82</v>
      </c>
      <c r="R19" t="s">
        <v>83</v>
      </c>
    </row>
    <row r="20" spans="2:18" x14ac:dyDescent="0.25">
      <c r="I20">
        <f>MAX(B4:M4)</f>
        <v>1483</v>
      </c>
      <c r="J20">
        <f>MIN(B4:M4)</f>
        <v>1171</v>
      </c>
      <c r="N20" t="s">
        <v>80</v>
      </c>
      <c r="P20">
        <f>R8/8</f>
        <v>685.66666666666663</v>
      </c>
      <c r="Q20">
        <f t="shared" ref="Q20:R20" si="4">S8/8</f>
        <v>698.45</v>
      </c>
      <c r="R20">
        <f t="shared" si="4"/>
        <v>676.53571428571433</v>
      </c>
    </row>
    <row r="21" spans="2:18" x14ac:dyDescent="0.25">
      <c r="B21" t="s">
        <v>20</v>
      </c>
      <c r="C21" t="s">
        <v>21</v>
      </c>
      <c r="D21" t="s">
        <v>22</v>
      </c>
      <c r="E21" t="s">
        <v>23</v>
      </c>
      <c r="I21">
        <f>MAX(B5:M5)</f>
        <v>1551</v>
      </c>
      <c r="J21">
        <f>MIN(B5:M5)</f>
        <v>1169</v>
      </c>
    </row>
    <row r="22" spans="2:18" x14ac:dyDescent="0.25">
      <c r="B22" t="s">
        <v>49</v>
      </c>
      <c r="C22">
        <v>5782</v>
      </c>
      <c r="D22">
        <v>14</v>
      </c>
      <c r="E22" t="s">
        <v>57</v>
      </c>
      <c r="I22">
        <f>MAX(B6:M6)</f>
        <v>1527</v>
      </c>
      <c r="J22">
        <f>MIN(B6:M6)</f>
        <v>1308</v>
      </c>
    </row>
    <row r="23" spans="2:18" x14ac:dyDescent="0.25">
      <c r="B23" t="s">
        <v>50</v>
      </c>
      <c r="C23">
        <v>5733</v>
      </c>
      <c r="D23">
        <v>17</v>
      </c>
      <c r="E23" t="s">
        <v>57</v>
      </c>
      <c r="I23">
        <f>MAX(B7:M7)</f>
        <v>1498</v>
      </c>
      <c r="J23">
        <f>MIN(B7:M7)</f>
        <v>1228</v>
      </c>
    </row>
    <row r="24" spans="2:18" x14ac:dyDescent="0.25">
      <c r="B24" t="s">
        <v>54</v>
      </c>
      <c r="C24">
        <v>5689</v>
      </c>
      <c r="D24">
        <v>15</v>
      </c>
      <c r="E24" t="s">
        <v>4</v>
      </c>
      <c r="H24" t="s">
        <v>59</v>
      </c>
      <c r="I24">
        <f>SUM(I20:I23)</f>
        <v>6059</v>
      </c>
      <c r="J24">
        <f>SUM(J20:J23)</f>
        <v>4876</v>
      </c>
    </row>
    <row r="25" spans="2:18" x14ac:dyDescent="0.25">
      <c r="B25" t="s">
        <v>55</v>
      </c>
      <c r="C25">
        <v>5622</v>
      </c>
      <c r="D25">
        <v>15</v>
      </c>
      <c r="E25" t="s">
        <v>36</v>
      </c>
      <c r="H25" t="s">
        <v>60</v>
      </c>
      <c r="I25">
        <f>MAX(B8:M8)</f>
        <v>5782</v>
      </c>
      <c r="J25">
        <f>MIN(B8:M8)</f>
        <v>4920</v>
      </c>
    </row>
    <row r="26" spans="2:18" x14ac:dyDescent="0.25">
      <c r="B26" t="s">
        <v>51</v>
      </c>
      <c r="C26">
        <v>5595</v>
      </c>
      <c r="D26">
        <v>12</v>
      </c>
      <c r="E26" t="s">
        <v>57</v>
      </c>
    </row>
    <row r="27" spans="2:18" x14ac:dyDescent="0.25">
      <c r="B27" t="s">
        <v>55</v>
      </c>
      <c r="C27">
        <v>5479</v>
      </c>
      <c r="D27">
        <v>10</v>
      </c>
      <c r="E27" t="s">
        <v>57</v>
      </c>
    </row>
    <row r="28" spans="2:18" x14ac:dyDescent="0.25">
      <c r="B28" t="s">
        <v>52</v>
      </c>
      <c r="C28">
        <v>5469</v>
      </c>
      <c r="D28">
        <v>4</v>
      </c>
      <c r="E28" t="s">
        <v>58</v>
      </c>
    </row>
    <row r="29" spans="2:18" x14ac:dyDescent="0.25">
      <c r="B29" t="s">
        <v>53</v>
      </c>
      <c r="C29">
        <v>5464</v>
      </c>
      <c r="D29">
        <v>5</v>
      </c>
      <c r="E29" t="s">
        <v>58</v>
      </c>
    </row>
    <row r="30" spans="2:18" x14ac:dyDescent="0.25">
      <c r="B30" t="s">
        <v>56</v>
      </c>
      <c r="C30">
        <v>5365</v>
      </c>
      <c r="D30">
        <v>8</v>
      </c>
      <c r="E30" t="s">
        <v>9</v>
      </c>
    </row>
    <row r="31" spans="2:18" x14ac:dyDescent="0.25">
      <c r="B31" t="s">
        <v>48</v>
      </c>
      <c r="C31">
        <v>5357</v>
      </c>
      <c r="D31">
        <v>13</v>
      </c>
      <c r="E31" t="s">
        <v>16</v>
      </c>
    </row>
    <row r="32" spans="2:18" x14ac:dyDescent="0.25">
      <c r="B32" t="s">
        <v>54</v>
      </c>
      <c r="C32">
        <v>5349</v>
      </c>
      <c r="D32">
        <v>14</v>
      </c>
      <c r="E32" t="s">
        <v>57</v>
      </c>
    </row>
    <row r="33" spans="2:5" x14ac:dyDescent="0.25">
      <c r="B33" t="s">
        <v>47</v>
      </c>
      <c r="C33">
        <v>4920</v>
      </c>
      <c r="D33">
        <v>8</v>
      </c>
      <c r="E33" t="s">
        <v>16</v>
      </c>
    </row>
  </sheetData>
  <sortState ref="B22:E33">
    <sortCondition descending="1" ref="C22:C33"/>
  </sortState>
  <phoneticPr fontId="0" type="noConversion"/>
  <pageMargins left="0.2" right="0.2" top="1" bottom="1" header="0.5" footer="0.5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workbookViewId="0">
      <selection activeCell="P20" sqref="P20:R20"/>
    </sheetView>
  </sheetViews>
  <sheetFormatPr defaultRowHeight="12.5" x14ac:dyDescent="0.25"/>
  <cols>
    <col min="2" max="16" width="10.36328125" bestFit="1" customWidth="1"/>
    <col min="17" max="17" width="11.08984375" customWidth="1"/>
    <col min="18" max="18" width="7.6328125" customWidth="1"/>
    <col min="19" max="19" width="13.36328125" customWidth="1"/>
    <col min="20" max="20" width="12.6328125" customWidth="1"/>
  </cols>
  <sheetData>
    <row r="1" spans="1:20" x14ac:dyDescent="0.25">
      <c r="A1" t="s">
        <v>40</v>
      </c>
      <c r="B1" s="2">
        <v>40054</v>
      </c>
      <c r="C1" s="2">
        <v>40062</v>
      </c>
      <c r="D1" s="2">
        <v>40068</v>
      </c>
      <c r="E1" s="2">
        <v>40075</v>
      </c>
      <c r="F1" s="2">
        <v>40090</v>
      </c>
      <c r="G1" s="2">
        <v>40110</v>
      </c>
      <c r="H1" s="2">
        <v>40132</v>
      </c>
      <c r="I1" s="2">
        <v>40139</v>
      </c>
      <c r="J1" s="2">
        <v>40146</v>
      </c>
      <c r="K1" s="2">
        <v>40187</v>
      </c>
      <c r="L1" s="2">
        <v>40195</v>
      </c>
      <c r="M1" s="2">
        <v>40202</v>
      </c>
      <c r="N1" s="2">
        <v>40236</v>
      </c>
      <c r="O1" s="2">
        <v>40250</v>
      </c>
      <c r="P1" s="2">
        <v>40257</v>
      </c>
      <c r="Q1" s="2">
        <v>40264</v>
      </c>
    </row>
    <row r="2" spans="1:20" x14ac:dyDescent="0.25">
      <c r="B2" t="s">
        <v>7</v>
      </c>
      <c r="C2" t="s">
        <v>11</v>
      </c>
      <c r="D2" t="s">
        <v>4</v>
      </c>
      <c r="E2" t="s">
        <v>5</v>
      </c>
      <c r="F2" t="s">
        <v>12</v>
      </c>
      <c r="G2" t="s">
        <v>6</v>
      </c>
      <c r="H2" t="s">
        <v>10</v>
      </c>
      <c r="I2" t="s">
        <v>7</v>
      </c>
      <c r="J2" t="s">
        <v>8</v>
      </c>
      <c r="K2" t="s">
        <v>4</v>
      </c>
      <c r="L2" t="s">
        <v>5</v>
      </c>
      <c r="M2" t="s">
        <v>12</v>
      </c>
      <c r="N2" t="s">
        <v>6</v>
      </c>
      <c r="O2" t="s">
        <v>10</v>
      </c>
      <c r="P2" t="s">
        <v>8</v>
      </c>
      <c r="Q2" t="s">
        <v>11</v>
      </c>
      <c r="R2" t="s">
        <v>17</v>
      </c>
      <c r="S2" t="s">
        <v>18</v>
      </c>
      <c r="T2" t="s">
        <v>19</v>
      </c>
    </row>
    <row r="4" spans="1:20" x14ac:dyDescent="0.25">
      <c r="A4">
        <v>1</v>
      </c>
      <c r="B4">
        <v>1350</v>
      </c>
      <c r="C4">
        <v>1375</v>
      </c>
      <c r="D4">
        <v>1484</v>
      </c>
      <c r="E4">
        <v>1367</v>
      </c>
      <c r="F4">
        <v>1398</v>
      </c>
      <c r="G4">
        <v>1365</v>
      </c>
      <c r="H4">
        <v>1378</v>
      </c>
      <c r="I4">
        <v>1495</v>
      </c>
      <c r="J4">
        <v>1364</v>
      </c>
      <c r="K4">
        <v>1403</v>
      </c>
      <c r="L4">
        <v>1357</v>
      </c>
      <c r="M4">
        <v>1469</v>
      </c>
      <c r="N4">
        <v>1415</v>
      </c>
      <c r="O4">
        <v>1454</v>
      </c>
      <c r="P4">
        <v>1328</v>
      </c>
      <c r="Q4">
        <v>1464</v>
      </c>
      <c r="R4" s="6">
        <f>AVERAGE(B4:N4)</f>
        <v>1401.5384615384614</v>
      </c>
      <c r="S4" s="6">
        <f>AVERAGE(C4,E4,F4,H4,I4,J4,K4,N4)</f>
        <v>1399.375</v>
      </c>
      <c r="T4" s="6">
        <f>AVERAGE(B4,D4,G4,L4,M4,O4,P4,Q4)</f>
        <v>1408.875</v>
      </c>
    </row>
    <row r="5" spans="1:20" x14ac:dyDescent="0.25">
      <c r="A5">
        <v>2</v>
      </c>
      <c r="B5">
        <v>1318</v>
      </c>
      <c r="C5">
        <v>1319</v>
      </c>
      <c r="D5">
        <v>1354</v>
      </c>
      <c r="E5">
        <v>1359</v>
      </c>
      <c r="F5">
        <v>1431</v>
      </c>
      <c r="G5">
        <v>1265</v>
      </c>
      <c r="H5">
        <v>1428</v>
      </c>
      <c r="I5">
        <v>1350</v>
      </c>
      <c r="J5">
        <v>1478</v>
      </c>
      <c r="K5">
        <v>1308</v>
      </c>
      <c r="L5">
        <v>1389</v>
      </c>
      <c r="M5">
        <v>1406</v>
      </c>
      <c r="N5">
        <v>1437</v>
      </c>
      <c r="O5">
        <v>1325</v>
      </c>
      <c r="P5">
        <v>1282</v>
      </c>
      <c r="Q5">
        <v>1250</v>
      </c>
      <c r="R5" s="6">
        <f t="shared" ref="R5:R11" si="0">AVERAGE(B5:N5)</f>
        <v>1372.4615384615386</v>
      </c>
      <c r="S5" s="6">
        <f t="shared" ref="S5:S11" si="1">AVERAGE(C5,E5,F5,H5,I5,J5,K5,N5)</f>
        <v>1388.75</v>
      </c>
      <c r="T5" s="6">
        <f>AVERAGE(B5,D5,G5,L5,M5,O5,P5,Q5)</f>
        <v>1323.625</v>
      </c>
    </row>
    <row r="6" spans="1:20" x14ac:dyDescent="0.25">
      <c r="A6">
        <v>3</v>
      </c>
      <c r="B6">
        <v>1338</v>
      </c>
      <c r="C6">
        <v>1279</v>
      </c>
      <c r="D6">
        <v>1366</v>
      </c>
      <c r="E6">
        <v>1419</v>
      </c>
      <c r="F6">
        <v>1367</v>
      </c>
      <c r="G6">
        <v>1298</v>
      </c>
      <c r="H6">
        <v>1489</v>
      </c>
      <c r="I6">
        <v>1408</v>
      </c>
      <c r="J6">
        <v>1339</v>
      </c>
      <c r="K6">
        <v>1435</v>
      </c>
      <c r="L6">
        <v>1440</v>
      </c>
      <c r="M6">
        <v>1404</v>
      </c>
      <c r="N6">
        <v>1444</v>
      </c>
      <c r="O6">
        <v>1411</v>
      </c>
      <c r="P6">
        <v>1407</v>
      </c>
      <c r="Q6">
        <v>1348</v>
      </c>
      <c r="R6" s="6">
        <f t="shared" si="0"/>
        <v>1386.6153846153845</v>
      </c>
      <c r="S6" s="6">
        <f t="shared" si="1"/>
        <v>1397.5</v>
      </c>
      <c r="T6" s="6">
        <f>AVERAGE(B6,D6,G6,L6,M6,O6,P6,Q6)</f>
        <v>1376.5</v>
      </c>
    </row>
    <row r="7" spans="1:20" x14ac:dyDescent="0.25">
      <c r="A7">
        <v>4</v>
      </c>
      <c r="B7">
        <v>1365</v>
      </c>
      <c r="C7">
        <v>1414</v>
      </c>
      <c r="D7">
        <v>1346</v>
      </c>
      <c r="E7">
        <v>1425</v>
      </c>
      <c r="F7">
        <v>1423</v>
      </c>
      <c r="G7">
        <v>1239</v>
      </c>
      <c r="H7">
        <v>1396</v>
      </c>
      <c r="I7">
        <v>1423</v>
      </c>
      <c r="J7">
        <v>1369</v>
      </c>
      <c r="K7">
        <v>1434</v>
      </c>
      <c r="L7">
        <v>1470</v>
      </c>
      <c r="M7">
        <v>1449</v>
      </c>
      <c r="N7">
        <v>1423</v>
      </c>
      <c r="O7">
        <v>1321</v>
      </c>
      <c r="P7">
        <v>1360</v>
      </c>
      <c r="Q7">
        <v>1434</v>
      </c>
      <c r="R7" s="6">
        <f t="shared" si="0"/>
        <v>1398.1538461538462</v>
      </c>
      <c r="S7" s="6">
        <f t="shared" si="1"/>
        <v>1413.375</v>
      </c>
      <c r="T7" s="6">
        <f>AVERAGE(B7,D7,G7,L7,M7,O7,P7,Q7)</f>
        <v>1373</v>
      </c>
    </row>
    <row r="8" spans="1:20" x14ac:dyDescent="0.25">
      <c r="A8" t="s">
        <v>3</v>
      </c>
      <c r="B8">
        <v>5371</v>
      </c>
      <c r="C8">
        <v>5387</v>
      </c>
      <c r="D8">
        <v>5550</v>
      </c>
      <c r="E8">
        <v>5570</v>
      </c>
      <c r="F8">
        <v>5619</v>
      </c>
      <c r="G8">
        <v>5167</v>
      </c>
      <c r="H8">
        <v>5691</v>
      </c>
      <c r="I8">
        <v>5676</v>
      </c>
      <c r="J8">
        <v>5550</v>
      </c>
      <c r="K8">
        <v>5580</v>
      </c>
      <c r="L8">
        <v>5656</v>
      </c>
      <c r="M8">
        <v>5728</v>
      </c>
      <c r="N8">
        <v>5719</v>
      </c>
      <c r="O8">
        <v>5511</v>
      </c>
      <c r="P8">
        <v>5377</v>
      </c>
      <c r="Q8">
        <v>5496</v>
      </c>
      <c r="R8" s="6">
        <f t="shared" si="0"/>
        <v>5558.7692307692305</v>
      </c>
      <c r="S8" s="6">
        <f t="shared" si="1"/>
        <v>5599</v>
      </c>
      <c r="T8" s="6">
        <f>AVERAGE(B8,D8,G8,L8,M8,O8,P8,Q8)</f>
        <v>5482</v>
      </c>
    </row>
    <row r="9" spans="1:20" x14ac:dyDescent="0.25">
      <c r="B9">
        <v>7</v>
      </c>
      <c r="C9">
        <v>13</v>
      </c>
      <c r="D9">
        <v>8</v>
      </c>
      <c r="E9">
        <v>11</v>
      </c>
      <c r="F9">
        <v>10</v>
      </c>
      <c r="G9">
        <v>6</v>
      </c>
      <c r="H9">
        <v>7</v>
      </c>
      <c r="I9">
        <v>14</v>
      </c>
      <c r="J9">
        <v>7</v>
      </c>
      <c r="K9">
        <v>2</v>
      </c>
      <c r="L9">
        <v>5</v>
      </c>
      <c r="M9">
        <v>15</v>
      </c>
      <c r="N9">
        <v>15</v>
      </c>
      <c r="O9">
        <v>7</v>
      </c>
      <c r="P9">
        <v>12</v>
      </c>
      <c r="Q9">
        <v>9</v>
      </c>
      <c r="R9" s="4">
        <f>AVERAGE(B9:N9)</f>
        <v>9.2307692307692299</v>
      </c>
      <c r="S9" s="4">
        <f t="shared" si="1"/>
        <v>9.875</v>
      </c>
      <c r="T9" s="4">
        <f>AVERAGE(B9,D9,G9,L9,M9,O9,P9)</f>
        <v>8.5714285714285712</v>
      </c>
    </row>
    <row r="10" spans="1:20" x14ac:dyDescent="0.25">
      <c r="A10" t="s">
        <v>2</v>
      </c>
      <c r="B10">
        <v>5447</v>
      </c>
      <c r="C10">
        <v>5293</v>
      </c>
      <c r="D10">
        <v>5797</v>
      </c>
      <c r="E10">
        <v>5532</v>
      </c>
      <c r="F10">
        <v>5667</v>
      </c>
      <c r="G10">
        <v>5377</v>
      </c>
      <c r="H10">
        <v>5972</v>
      </c>
      <c r="I10">
        <v>5437</v>
      </c>
      <c r="J10">
        <v>5590</v>
      </c>
      <c r="K10">
        <v>6060</v>
      </c>
      <c r="L10">
        <v>5843</v>
      </c>
      <c r="M10">
        <v>5414</v>
      </c>
      <c r="N10">
        <v>5520</v>
      </c>
      <c r="O10">
        <v>5824</v>
      </c>
      <c r="P10">
        <v>5462</v>
      </c>
      <c r="R10" s="4">
        <f t="shared" si="0"/>
        <v>5611.4615384615381</v>
      </c>
      <c r="S10" s="4">
        <f t="shared" si="1"/>
        <v>5633.875</v>
      </c>
      <c r="T10" s="4">
        <f>AVERAGE(B10,D10,G10,L10,M10,O10,P10)</f>
        <v>5594.8571428571431</v>
      </c>
    </row>
    <row r="11" spans="1:20" x14ac:dyDescent="0.25">
      <c r="B11" s="1">
        <v>12</v>
      </c>
      <c r="C11" s="3">
        <v>7</v>
      </c>
      <c r="D11" s="1">
        <v>12</v>
      </c>
      <c r="E11" s="1">
        <v>9</v>
      </c>
      <c r="F11" s="1">
        <v>10</v>
      </c>
      <c r="G11">
        <v>14</v>
      </c>
      <c r="H11">
        <v>13</v>
      </c>
      <c r="I11">
        <v>6</v>
      </c>
      <c r="J11">
        <v>12</v>
      </c>
      <c r="K11">
        <v>18</v>
      </c>
      <c r="L11">
        <v>15</v>
      </c>
      <c r="M11">
        <v>5</v>
      </c>
      <c r="N11">
        <v>5</v>
      </c>
      <c r="O11">
        <v>12</v>
      </c>
      <c r="P11">
        <v>8</v>
      </c>
      <c r="Q11">
        <v>11</v>
      </c>
      <c r="R11" s="4">
        <f t="shared" si="0"/>
        <v>10.615384615384615</v>
      </c>
      <c r="S11" s="4">
        <f t="shared" si="1"/>
        <v>10</v>
      </c>
      <c r="T11" s="4">
        <f>AVERAGE(B11,D11,G11,L11,M11,O11,P11)</f>
        <v>11.142857142857142</v>
      </c>
    </row>
    <row r="12" spans="1:20" x14ac:dyDescent="0.25">
      <c r="B12" t="s">
        <v>0</v>
      </c>
      <c r="C12" t="s">
        <v>1</v>
      </c>
      <c r="D12" t="s">
        <v>4</v>
      </c>
      <c r="E12" t="s">
        <v>1</v>
      </c>
      <c r="F12" t="s">
        <v>1</v>
      </c>
      <c r="G12" t="s">
        <v>13</v>
      </c>
      <c r="H12" t="s">
        <v>1</v>
      </c>
      <c r="I12" t="s">
        <v>1</v>
      </c>
      <c r="J12" t="s">
        <v>1</v>
      </c>
      <c r="K12" t="s">
        <v>1</v>
      </c>
      <c r="L12" t="s">
        <v>9</v>
      </c>
      <c r="M12" t="s">
        <v>15</v>
      </c>
      <c r="N12" t="s">
        <v>1</v>
      </c>
      <c r="O12" t="s">
        <v>14</v>
      </c>
      <c r="P12" t="s">
        <v>16</v>
      </c>
      <c r="Q12" t="s">
        <v>24</v>
      </c>
    </row>
    <row r="15" spans="1:20" x14ac:dyDescent="0.25">
      <c r="B15">
        <v>1</v>
      </c>
      <c r="C15">
        <v>2</v>
      </c>
      <c r="D15">
        <v>3</v>
      </c>
      <c r="E15">
        <v>4</v>
      </c>
      <c r="F15">
        <v>5</v>
      </c>
      <c r="G15">
        <v>6</v>
      </c>
      <c r="H15">
        <v>7</v>
      </c>
      <c r="I15">
        <v>8</v>
      </c>
      <c r="J15">
        <v>9</v>
      </c>
      <c r="K15">
        <v>10</v>
      </c>
      <c r="L15">
        <v>11</v>
      </c>
      <c r="M15">
        <v>12</v>
      </c>
      <c r="N15">
        <v>13</v>
      </c>
      <c r="O15">
        <v>14</v>
      </c>
      <c r="P15">
        <v>15</v>
      </c>
      <c r="Q15">
        <v>16</v>
      </c>
    </row>
    <row r="19" spans="2:18" x14ac:dyDescent="0.25">
      <c r="I19" t="s">
        <v>44</v>
      </c>
      <c r="J19" t="s">
        <v>45</v>
      </c>
      <c r="P19" t="s">
        <v>81</v>
      </c>
      <c r="Q19" t="s">
        <v>82</v>
      </c>
      <c r="R19" t="s">
        <v>83</v>
      </c>
    </row>
    <row r="20" spans="2:18" x14ac:dyDescent="0.25">
      <c r="I20">
        <f>MAX(B4:Q4)</f>
        <v>1495</v>
      </c>
      <c r="J20">
        <f>MIN(B4:Q4)</f>
        <v>1328</v>
      </c>
      <c r="N20" t="s">
        <v>80</v>
      </c>
      <c r="P20">
        <f>R8/8</f>
        <v>694.84615384615381</v>
      </c>
      <c r="Q20">
        <f t="shared" ref="Q20:R20" si="2">S8/8</f>
        <v>699.875</v>
      </c>
      <c r="R20">
        <f t="shared" si="2"/>
        <v>685.25</v>
      </c>
    </row>
    <row r="21" spans="2:18" x14ac:dyDescent="0.25">
      <c r="B21" t="s">
        <v>20</v>
      </c>
      <c r="C21" t="s">
        <v>21</v>
      </c>
      <c r="D21" t="s">
        <v>22</v>
      </c>
      <c r="E21" t="s">
        <v>23</v>
      </c>
      <c r="I21">
        <f>MAX(B5:Q5)</f>
        <v>1478</v>
      </c>
      <c r="J21">
        <f>MIN(B5:Q5)</f>
        <v>1250</v>
      </c>
    </row>
    <row r="22" spans="2:18" x14ac:dyDescent="0.25">
      <c r="B22" t="s">
        <v>12</v>
      </c>
      <c r="C22">
        <v>5728</v>
      </c>
      <c r="D22">
        <v>15</v>
      </c>
      <c r="E22" t="s">
        <v>15</v>
      </c>
      <c r="I22">
        <f>MAX(B6:Q6)</f>
        <v>1489</v>
      </c>
      <c r="J22">
        <f>MIN(B6:Q6)</f>
        <v>1279</v>
      </c>
    </row>
    <row r="23" spans="2:18" x14ac:dyDescent="0.25">
      <c r="B23" t="s">
        <v>6</v>
      </c>
      <c r="C23">
        <v>5719</v>
      </c>
      <c r="D23">
        <v>15</v>
      </c>
      <c r="E23" t="s">
        <v>1</v>
      </c>
      <c r="I23">
        <f>MAX(B7:Q7)</f>
        <v>1470</v>
      </c>
      <c r="J23">
        <f>MIN(B7:Q7)</f>
        <v>1239</v>
      </c>
    </row>
    <row r="24" spans="2:18" x14ac:dyDescent="0.25">
      <c r="B24" t="s">
        <v>10</v>
      </c>
      <c r="C24">
        <v>5691</v>
      </c>
      <c r="D24">
        <v>7</v>
      </c>
      <c r="E24" t="s">
        <v>1</v>
      </c>
      <c r="H24" t="s">
        <v>59</v>
      </c>
      <c r="I24">
        <f>SUM(I20:I23)</f>
        <v>5932</v>
      </c>
      <c r="J24">
        <f>SUM(J20:J23)</f>
        <v>5096</v>
      </c>
    </row>
    <row r="25" spans="2:18" x14ac:dyDescent="0.25">
      <c r="B25" t="s">
        <v>7</v>
      </c>
      <c r="C25">
        <v>5676</v>
      </c>
      <c r="D25">
        <v>14</v>
      </c>
      <c r="E25" t="s">
        <v>1</v>
      </c>
      <c r="H25" t="s">
        <v>60</v>
      </c>
      <c r="I25">
        <f>MAX(B8:Q8)</f>
        <v>5728</v>
      </c>
      <c r="J25">
        <f>MIN(B8:Q8)</f>
        <v>5167</v>
      </c>
    </row>
    <row r="26" spans="2:18" x14ac:dyDescent="0.25">
      <c r="B26" t="s">
        <v>5</v>
      </c>
      <c r="C26">
        <v>5656</v>
      </c>
      <c r="D26">
        <v>5</v>
      </c>
      <c r="E26" t="s">
        <v>9</v>
      </c>
    </row>
    <row r="27" spans="2:18" x14ac:dyDescent="0.25">
      <c r="B27" t="s">
        <v>12</v>
      </c>
      <c r="C27">
        <v>5619</v>
      </c>
      <c r="D27">
        <v>10</v>
      </c>
      <c r="E27" t="s">
        <v>1</v>
      </c>
    </row>
    <row r="28" spans="2:18" x14ac:dyDescent="0.25">
      <c r="B28" t="s">
        <v>4</v>
      </c>
      <c r="C28">
        <v>5580</v>
      </c>
      <c r="D28">
        <v>2</v>
      </c>
      <c r="E28" t="s">
        <v>1</v>
      </c>
    </row>
    <row r="29" spans="2:18" x14ac:dyDescent="0.25">
      <c r="B29" t="s">
        <v>5</v>
      </c>
      <c r="C29">
        <v>5570</v>
      </c>
      <c r="D29">
        <v>11</v>
      </c>
      <c r="E29" t="s">
        <v>1</v>
      </c>
    </row>
    <row r="30" spans="2:18" x14ac:dyDescent="0.25">
      <c r="B30" t="s">
        <v>4</v>
      </c>
      <c r="C30">
        <v>5550</v>
      </c>
      <c r="D30">
        <v>8</v>
      </c>
      <c r="E30" t="s">
        <v>4</v>
      </c>
    </row>
    <row r="31" spans="2:18" x14ac:dyDescent="0.25">
      <c r="B31" t="s">
        <v>8</v>
      </c>
      <c r="C31">
        <v>5550</v>
      </c>
      <c r="D31">
        <v>7</v>
      </c>
      <c r="E31" t="s">
        <v>1</v>
      </c>
    </row>
    <row r="32" spans="2:18" x14ac:dyDescent="0.25">
      <c r="B32" t="s">
        <v>10</v>
      </c>
      <c r="C32">
        <v>5511</v>
      </c>
      <c r="D32">
        <v>7</v>
      </c>
      <c r="E32" t="s">
        <v>14</v>
      </c>
    </row>
    <row r="33" spans="2:5" x14ac:dyDescent="0.25">
      <c r="B33" t="s">
        <v>11</v>
      </c>
      <c r="C33">
        <v>5496</v>
      </c>
      <c r="D33">
        <v>9</v>
      </c>
      <c r="E33" t="s">
        <v>24</v>
      </c>
    </row>
    <row r="34" spans="2:5" x14ac:dyDescent="0.25">
      <c r="B34" t="s">
        <v>11</v>
      </c>
      <c r="C34">
        <v>5387</v>
      </c>
      <c r="D34">
        <v>13</v>
      </c>
      <c r="E34" t="s">
        <v>1</v>
      </c>
    </row>
    <row r="35" spans="2:5" x14ac:dyDescent="0.25">
      <c r="B35" t="s">
        <v>8</v>
      </c>
      <c r="C35">
        <v>5377</v>
      </c>
      <c r="D35">
        <v>12</v>
      </c>
      <c r="E35" t="s">
        <v>16</v>
      </c>
    </row>
    <row r="36" spans="2:5" x14ac:dyDescent="0.25">
      <c r="B36" t="s">
        <v>7</v>
      </c>
      <c r="C36">
        <v>5371</v>
      </c>
      <c r="D36">
        <v>7</v>
      </c>
      <c r="E36" t="s">
        <v>0</v>
      </c>
    </row>
    <row r="37" spans="2:5" x14ac:dyDescent="0.25">
      <c r="B37" t="s">
        <v>6</v>
      </c>
      <c r="C37">
        <v>5167</v>
      </c>
      <c r="D37">
        <v>6</v>
      </c>
      <c r="E37" t="s">
        <v>13</v>
      </c>
    </row>
  </sheetData>
  <pageMargins left="0.2" right="0.2" top="1" bottom="1" header="0.5" footer="0.5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workbookViewId="0">
      <selection activeCell="O28" sqref="O28"/>
    </sheetView>
  </sheetViews>
  <sheetFormatPr defaultRowHeight="12.5" x14ac:dyDescent="0.25"/>
  <cols>
    <col min="2" max="2" width="12.81640625" customWidth="1"/>
    <col min="3" max="3" width="11.6328125" customWidth="1"/>
  </cols>
  <sheetData>
    <row r="1" spans="1:16" x14ac:dyDescent="0.25">
      <c r="A1" t="s">
        <v>39</v>
      </c>
    </row>
    <row r="2" spans="1:16" x14ac:dyDescent="0.25"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">
        <v>30</v>
      </c>
      <c r="H2" t="s">
        <v>31</v>
      </c>
      <c r="I2" t="s">
        <v>32</v>
      </c>
      <c r="J2" t="s">
        <v>33</v>
      </c>
      <c r="K2" t="s">
        <v>34</v>
      </c>
      <c r="L2" t="s">
        <v>30</v>
      </c>
      <c r="M2" t="s">
        <v>35</v>
      </c>
      <c r="N2" t="s">
        <v>41</v>
      </c>
      <c r="O2" t="s">
        <v>42</v>
      </c>
      <c r="P2" t="s">
        <v>43</v>
      </c>
    </row>
    <row r="4" spans="1:16" x14ac:dyDescent="0.25">
      <c r="A4">
        <v>1</v>
      </c>
      <c r="B4">
        <v>1375</v>
      </c>
      <c r="C4">
        <v>1338</v>
      </c>
      <c r="D4">
        <v>1402</v>
      </c>
      <c r="E4">
        <v>1274</v>
      </c>
      <c r="F4">
        <v>1388</v>
      </c>
      <c r="G4">
        <v>1347</v>
      </c>
      <c r="H4">
        <v>1345</v>
      </c>
      <c r="I4">
        <v>1394</v>
      </c>
      <c r="J4">
        <v>1369</v>
      </c>
      <c r="K4">
        <v>1363</v>
      </c>
      <c r="L4">
        <v>1378</v>
      </c>
      <c r="M4">
        <v>1496</v>
      </c>
      <c r="N4" s="4">
        <f>AVERAGE(B4:M4)</f>
        <v>1372.4166666666667</v>
      </c>
      <c r="O4" s="6">
        <f>AVERAGE(B4,C4,H4,I4,L4,M4)</f>
        <v>1387.6666666666667</v>
      </c>
      <c r="P4" s="6">
        <f>AVERAGE(D4,E4,F4,G4,J4,K4)</f>
        <v>1357.1666666666667</v>
      </c>
    </row>
    <row r="5" spans="1:16" x14ac:dyDescent="0.25">
      <c r="A5">
        <v>2</v>
      </c>
      <c r="B5">
        <v>1399</v>
      </c>
      <c r="C5">
        <v>1375</v>
      </c>
      <c r="D5">
        <v>1207</v>
      </c>
      <c r="E5">
        <v>1338</v>
      </c>
      <c r="F5">
        <v>1478</v>
      </c>
      <c r="G5">
        <v>1319</v>
      </c>
      <c r="H5">
        <v>1320</v>
      </c>
      <c r="I5">
        <v>1344</v>
      </c>
      <c r="J5">
        <v>1301</v>
      </c>
      <c r="K5">
        <v>1260</v>
      </c>
      <c r="L5">
        <v>1315</v>
      </c>
      <c r="M5">
        <v>1350</v>
      </c>
      <c r="N5" s="4">
        <f t="shared" ref="N5:N10" si="0">AVERAGE(B5:M5)</f>
        <v>1333.8333333333333</v>
      </c>
      <c r="O5" s="6">
        <f>AVERAGE(B5,C5,H5,I5,L5,M5)</f>
        <v>1350.5</v>
      </c>
      <c r="P5" s="6">
        <f>AVERAGE(D5,E5,F5,G5,J5,K5)</f>
        <v>1317.1666666666667</v>
      </c>
    </row>
    <row r="6" spans="1:16" x14ac:dyDescent="0.25">
      <c r="A6">
        <v>3</v>
      </c>
      <c r="B6">
        <v>1409</v>
      </c>
      <c r="C6">
        <v>1366</v>
      </c>
      <c r="D6">
        <v>1498</v>
      </c>
      <c r="E6">
        <v>1332</v>
      </c>
      <c r="F6">
        <v>1295</v>
      </c>
      <c r="G6">
        <v>1318</v>
      </c>
      <c r="H6">
        <v>1309</v>
      </c>
      <c r="I6">
        <v>1361</v>
      </c>
      <c r="J6">
        <v>1244</v>
      </c>
      <c r="K6">
        <v>1284</v>
      </c>
      <c r="L6">
        <v>1374</v>
      </c>
      <c r="M6">
        <v>1486</v>
      </c>
      <c r="N6" s="4">
        <f t="shared" si="0"/>
        <v>1356.3333333333333</v>
      </c>
      <c r="O6" s="6">
        <f>AVERAGE(B6,C6,H6,I6,L6,M6)</f>
        <v>1384.1666666666667</v>
      </c>
      <c r="P6" s="6">
        <f>AVERAGE(D6,E6,F6,G6,J6,K6)</f>
        <v>1328.5</v>
      </c>
    </row>
    <row r="7" spans="1:16" x14ac:dyDescent="0.25">
      <c r="A7">
        <v>4</v>
      </c>
      <c r="B7">
        <v>1270</v>
      </c>
      <c r="C7">
        <v>1289</v>
      </c>
      <c r="D7">
        <v>1267</v>
      </c>
      <c r="E7">
        <v>1317</v>
      </c>
      <c r="F7">
        <v>1336</v>
      </c>
      <c r="G7">
        <v>1394</v>
      </c>
      <c r="H7">
        <v>1410</v>
      </c>
      <c r="I7">
        <v>1445</v>
      </c>
      <c r="J7">
        <v>1411</v>
      </c>
      <c r="K7">
        <v>1377</v>
      </c>
      <c r="L7">
        <v>1321</v>
      </c>
      <c r="M7">
        <v>1441</v>
      </c>
      <c r="N7" s="4">
        <f t="shared" si="0"/>
        <v>1356.5</v>
      </c>
      <c r="O7" s="6">
        <f>AVERAGE(B7,C7,H7,I7,L7,M7)</f>
        <v>1362.6666666666667</v>
      </c>
      <c r="P7" s="6">
        <f>AVERAGE(D7,E7,F7,G7,J7,K7)</f>
        <v>1350.3333333333333</v>
      </c>
    </row>
    <row r="8" spans="1:16" x14ac:dyDescent="0.25">
      <c r="A8" t="s">
        <v>3</v>
      </c>
      <c r="B8">
        <f t="shared" ref="B8:M8" si="1">SUM(B4:B7)</f>
        <v>5453</v>
      </c>
      <c r="C8">
        <f t="shared" si="1"/>
        <v>5368</v>
      </c>
      <c r="D8">
        <f t="shared" si="1"/>
        <v>5374</v>
      </c>
      <c r="E8">
        <f t="shared" si="1"/>
        <v>5261</v>
      </c>
      <c r="F8">
        <f t="shared" si="1"/>
        <v>5497</v>
      </c>
      <c r="G8">
        <f t="shared" si="1"/>
        <v>5378</v>
      </c>
      <c r="H8">
        <f t="shared" si="1"/>
        <v>5384</v>
      </c>
      <c r="I8">
        <f t="shared" si="1"/>
        <v>5544</v>
      </c>
      <c r="J8">
        <f t="shared" si="1"/>
        <v>5325</v>
      </c>
      <c r="K8">
        <f t="shared" si="1"/>
        <v>5284</v>
      </c>
      <c r="L8">
        <f t="shared" si="1"/>
        <v>5388</v>
      </c>
      <c r="M8">
        <f t="shared" si="1"/>
        <v>5773</v>
      </c>
      <c r="N8" s="4">
        <f t="shared" si="0"/>
        <v>5419.083333333333</v>
      </c>
      <c r="O8" s="4">
        <f t="shared" ref="O8:P10" si="2">AVERAGE(C8:N8)</f>
        <v>5416.2569444444443</v>
      </c>
      <c r="P8" s="4">
        <f t="shared" si="2"/>
        <v>5420.2783564814818</v>
      </c>
    </row>
    <row r="9" spans="1:16" x14ac:dyDescent="0.25">
      <c r="B9">
        <v>11</v>
      </c>
      <c r="C9">
        <v>17</v>
      </c>
      <c r="D9">
        <v>10</v>
      </c>
      <c r="E9">
        <v>7</v>
      </c>
      <c r="F9">
        <v>14</v>
      </c>
      <c r="G9">
        <v>10</v>
      </c>
      <c r="H9">
        <v>16</v>
      </c>
      <c r="I9">
        <v>13</v>
      </c>
      <c r="J9">
        <v>9</v>
      </c>
      <c r="K9">
        <v>4</v>
      </c>
      <c r="L9">
        <v>8</v>
      </c>
      <c r="M9">
        <v>18</v>
      </c>
      <c r="N9" s="4">
        <f t="shared" si="0"/>
        <v>11.416666666666666</v>
      </c>
      <c r="O9" s="4">
        <f t="shared" si="2"/>
        <v>11.451388888888888</v>
      </c>
      <c r="P9" s="4">
        <f t="shared" si="2"/>
        <v>10.989004629629632</v>
      </c>
    </row>
    <row r="10" spans="1:16" x14ac:dyDescent="0.25">
      <c r="A10" t="s">
        <v>2</v>
      </c>
      <c r="B10">
        <v>9</v>
      </c>
      <c r="C10">
        <v>3</v>
      </c>
      <c r="D10">
        <v>10</v>
      </c>
      <c r="E10">
        <v>13</v>
      </c>
      <c r="F10">
        <v>6</v>
      </c>
      <c r="G10">
        <v>10</v>
      </c>
      <c r="H10">
        <v>4</v>
      </c>
      <c r="I10">
        <v>7</v>
      </c>
      <c r="J10">
        <v>11</v>
      </c>
      <c r="K10">
        <v>14</v>
      </c>
      <c r="L10">
        <v>10</v>
      </c>
      <c r="M10">
        <v>2</v>
      </c>
      <c r="N10" s="4">
        <f t="shared" si="0"/>
        <v>8.25</v>
      </c>
      <c r="O10" s="4">
        <f t="shared" si="2"/>
        <v>8.1875</v>
      </c>
      <c r="P10" s="4">
        <f t="shared" si="2"/>
        <v>8.6197916666666661</v>
      </c>
    </row>
    <row r="11" spans="1:16" x14ac:dyDescent="0.25">
      <c r="B11" t="s">
        <v>1</v>
      </c>
      <c r="C11" t="s">
        <v>1</v>
      </c>
      <c r="D11" t="s">
        <v>4</v>
      </c>
      <c r="E11" t="s">
        <v>36</v>
      </c>
      <c r="F11" t="s">
        <v>37</v>
      </c>
      <c r="G11" t="s">
        <v>38</v>
      </c>
      <c r="H11" t="s">
        <v>1</v>
      </c>
      <c r="I11" t="s">
        <v>1</v>
      </c>
      <c r="J11" t="s">
        <v>37</v>
      </c>
      <c r="K11" t="s">
        <v>37</v>
      </c>
      <c r="L11" t="s">
        <v>1</v>
      </c>
      <c r="M11" t="s">
        <v>1</v>
      </c>
    </row>
    <row r="13" spans="1:16" x14ac:dyDescent="0.25">
      <c r="B13">
        <v>1</v>
      </c>
      <c r="C13">
        <v>2</v>
      </c>
      <c r="D13">
        <v>3</v>
      </c>
      <c r="E13">
        <v>4</v>
      </c>
      <c r="F13">
        <v>5</v>
      </c>
      <c r="G13">
        <v>6</v>
      </c>
      <c r="H13">
        <v>7</v>
      </c>
      <c r="I13">
        <v>8</v>
      </c>
      <c r="J13">
        <v>9</v>
      </c>
      <c r="K13">
        <v>10</v>
      </c>
      <c r="L13">
        <v>11</v>
      </c>
      <c r="M13">
        <v>12</v>
      </c>
    </row>
    <row r="18" spans="2:18" x14ac:dyDescent="0.25">
      <c r="P18" t="s">
        <v>80</v>
      </c>
    </row>
    <row r="19" spans="2:18" x14ac:dyDescent="0.25">
      <c r="I19" t="s">
        <v>44</v>
      </c>
      <c r="J19" t="s">
        <v>45</v>
      </c>
      <c r="P19" t="s">
        <v>81</v>
      </c>
      <c r="Q19" t="s">
        <v>82</v>
      </c>
      <c r="R19" t="s">
        <v>83</v>
      </c>
    </row>
    <row r="20" spans="2:18" x14ac:dyDescent="0.25">
      <c r="I20">
        <f>MAX(B4:M4)</f>
        <v>1496</v>
      </c>
      <c r="J20">
        <f>MIN(B4:M4)</f>
        <v>1274</v>
      </c>
      <c r="O20" s="7" t="s">
        <v>39</v>
      </c>
      <c r="P20">
        <f>N8/8</f>
        <v>677.38541666666663</v>
      </c>
      <c r="Q20">
        <f t="shared" ref="Q20:R20" si="3">O8/8</f>
        <v>677.03211805555554</v>
      </c>
      <c r="R20">
        <f t="shared" si="3"/>
        <v>677.53479456018522</v>
      </c>
    </row>
    <row r="21" spans="2:18" x14ac:dyDescent="0.25">
      <c r="B21" t="s">
        <v>20</v>
      </c>
      <c r="C21" t="s">
        <v>21</v>
      </c>
      <c r="D21" t="s">
        <v>22</v>
      </c>
      <c r="E21" t="s">
        <v>23</v>
      </c>
      <c r="I21">
        <f>MAX(B5:M5)</f>
        <v>1478</v>
      </c>
      <c r="J21">
        <f>MIN(B5:M5)</f>
        <v>1207</v>
      </c>
    </row>
    <row r="22" spans="2:18" x14ac:dyDescent="0.25">
      <c r="B22" t="s">
        <v>35</v>
      </c>
      <c r="C22">
        <v>5773</v>
      </c>
      <c r="D22">
        <v>18</v>
      </c>
      <c r="E22" t="s">
        <v>1</v>
      </c>
      <c r="I22">
        <f>MAX(B6:M6)</f>
        <v>1498</v>
      </c>
      <c r="J22">
        <f>MIN(B6:M6)</f>
        <v>1244</v>
      </c>
    </row>
    <row r="23" spans="2:18" x14ac:dyDescent="0.25">
      <c r="B23" t="s">
        <v>32</v>
      </c>
      <c r="C23">
        <v>5544</v>
      </c>
      <c r="D23">
        <v>13</v>
      </c>
      <c r="E23" t="s">
        <v>1</v>
      </c>
      <c r="I23">
        <f>MAX(B7:M7)</f>
        <v>1445</v>
      </c>
      <c r="J23">
        <f>MIN(B7:M7)</f>
        <v>1267</v>
      </c>
    </row>
    <row r="24" spans="2:18" x14ac:dyDescent="0.25">
      <c r="B24" t="s">
        <v>29</v>
      </c>
      <c r="C24">
        <v>5497</v>
      </c>
      <c r="D24">
        <v>14</v>
      </c>
      <c r="E24" t="s">
        <v>37</v>
      </c>
      <c r="I24">
        <f>SUM(I20:I23)</f>
        <v>5917</v>
      </c>
      <c r="J24">
        <f>SUM(J20:J23)</f>
        <v>4992</v>
      </c>
    </row>
    <row r="25" spans="2:18" x14ac:dyDescent="0.25">
      <c r="B25" t="s">
        <v>25</v>
      </c>
      <c r="C25">
        <v>5453</v>
      </c>
      <c r="D25">
        <v>11</v>
      </c>
      <c r="E25" t="s">
        <v>1</v>
      </c>
    </row>
    <row r="26" spans="2:18" x14ac:dyDescent="0.25">
      <c r="B26" t="s">
        <v>30</v>
      </c>
      <c r="C26">
        <v>5388</v>
      </c>
      <c r="D26">
        <v>8</v>
      </c>
      <c r="E26" t="s">
        <v>1</v>
      </c>
    </row>
    <row r="27" spans="2:18" x14ac:dyDescent="0.25">
      <c r="B27" t="s">
        <v>31</v>
      </c>
      <c r="C27">
        <v>5384</v>
      </c>
      <c r="D27">
        <v>16</v>
      </c>
      <c r="E27" t="s">
        <v>1</v>
      </c>
    </row>
    <row r="28" spans="2:18" x14ac:dyDescent="0.25">
      <c r="B28" t="s">
        <v>30</v>
      </c>
      <c r="C28">
        <v>5378</v>
      </c>
      <c r="D28">
        <v>10</v>
      </c>
      <c r="E28" t="s">
        <v>38</v>
      </c>
    </row>
    <row r="29" spans="2:18" x14ac:dyDescent="0.25">
      <c r="B29" t="s">
        <v>27</v>
      </c>
      <c r="C29">
        <v>5374</v>
      </c>
      <c r="D29">
        <v>10</v>
      </c>
      <c r="E29" t="s">
        <v>4</v>
      </c>
    </row>
    <row r="30" spans="2:18" ht="13" x14ac:dyDescent="0.3">
      <c r="B30" t="s">
        <v>26</v>
      </c>
      <c r="C30">
        <v>5368</v>
      </c>
      <c r="D30">
        <v>17</v>
      </c>
      <c r="E30" t="s">
        <v>1</v>
      </c>
      <c r="G30" s="5"/>
      <c r="H30" s="5"/>
      <c r="I30" s="5"/>
      <c r="J30" s="5"/>
      <c r="K30" s="5"/>
      <c r="L30" s="5"/>
      <c r="M30" s="5"/>
    </row>
    <row r="31" spans="2:18" x14ac:dyDescent="0.25">
      <c r="B31" t="s">
        <v>33</v>
      </c>
      <c r="C31">
        <v>5325</v>
      </c>
      <c r="D31">
        <v>9</v>
      </c>
      <c r="E31" t="s">
        <v>37</v>
      </c>
    </row>
    <row r="32" spans="2:18" x14ac:dyDescent="0.25">
      <c r="B32" t="s">
        <v>34</v>
      </c>
      <c r="C32">
        <v>5284</v>
      </c>
      <c r="D32">
        <v>4</v>
      </c>
      <c r="E32" t="s">
        <v>37</v>
      </c>
    </row>
    <row r="33" spans="2:5" x14ac:dyDescent="0.25">
      <c r="B33" t="s">
        <v>28</v>
      </c>
      <c r="C33">
        <v>5261</v>
      </c>
      <c r="D33">
        <v>7</v>
      </c>
      <c r="E33" t="s">
        <v>36</v>
      </c>
    </row>
  </sheetData>
  <phoneticPr fontId="0" type="noConversion"/>
  <pageMargins left="0.75" right="0.75" top="1" bottom="1" header="0.5" footer="0.5"/>
  <pageSetup paperSize="9" scale="8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workbookViewId="0">
      <selection activeCell="B2" sqref="B2:E8"/>
    </sheetView>
  </sheetViews>
  <sheetFormatPr defaultRowHeight="12.5" x14ac:dyDescent="0.25"/>
  <cols>
    <col min="2" max="2" width="9.453125" bestFit="1" customWidth="1"/>
    <col min="3" max="5" width="9.81640625" style="6" customWidth="1"/>
  </cols>
  <sheetData>
    <row r="2" spans="2:8" x14ac:dyDescent="0.25">
      <c r="C2" s="6" t="s">
        <v>80</v>
      </c>
    </row>
    <row r="3" spans="2:8" x14ac:dyDescent="0.25">
      <c r="C3" s="6" t="s">
        <v>81</v>
      </c>
      <c r="D3" s="6" t="s">
        <v>82</v>
      </c>
      <c r="E3" s="6" t="s">
        <v>83</v>
      </c>
    </row>
    <row r="4" spans="2:8" x14ac:dyDescent="0.25">
      <c r="B4" s="7" t="s">
        <v>39</v>
      </c>
      <c r="C4" s="6">
        <v>677.38541666666663</v>
      </c>
      <c r="D4" s="6">
        <v>677.03211805555554</v>
      </c>
      <c r="E4" s="6">
        <v>677.53479456018522</v>
      </c>
    </row>
    <row r="5" spans="2:8" x14ac:dyDescent="0.25">
      <c r="B5" t="s">
        <v>40</v>
      </c>
      <c r="C5" s="6">
        <v>694.84615384615381</v>
      </c>
      <c r="D5" s="6">
        <v>699.875</v>
      </c>
      <c r="E5" s="6">
        <v>685.25</v>
      </c>
    </row>
    <row r="6" spans="2:8" x14ac:dyDescent="0.25">
      <c r="B6" t="s">
        <v>84</v>
      </c>
      <c r="C6" s="6">
        <v>685.66666666666663</v>
      </c>
      <c r="D6" s="6">
        <v>698.45</v>
      </c>
      <c r="E6" s="6">
        <v>676.53571428571433</v>
      </c>
      <c r="H6" s="6"/>
    </row>
    <row r="7" spans="2:8" x14ac:dyDescent="0.25">
      <c r="B7" t="s">
        <v>85</v>
      </c>
      <c r="C7" s="6">
        <v>710.14772727272725</v>
      </c>
      <c r="D7" s="6">
        <v>703.48214285714289</v>
      </c>
      <c r="E7" s="6">
        <v>721.8125</v>
      </c>
      <c r="H7" s="6"/>
    </row>
    <row r="8" spans="2:8" x14ac:dyDescent="0.25">
      <c r="B8" t="s">
        <v>86</v>
      </c>
      <c r="C8" s="6">
        <v>720.43181818181813</v>
      </c>
      <c r="D8" s="6">
        <v>747.65625</v>
      </c>
      <c r="E8" s="6">
        <v>704.875</v>
      </c>
      <c r="H8" s="6"/>
    </row>
    <row r="9" spans="2:8" x14ac:dyDescent="0.25">
      <c r="H9" s="6"/>
    </row>
    <row r="10" spans="2:8" x14ac:dyDescent="0.25">
      <c r="H1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Diagram</vt:lpstr>
      </vt:variant>
      <vt:variant>
        <vt:i4>14</vt:i4>
      </vt:variant>
    </vt:vector>
  </HeadingPairs>
  <TitlesOfParts>
    <vt:vector size="20" baseType="lpstr">
      <vt:lpstr>Siffror12-13 vår</vt:lpstr>
      <vt:lpstr>Siffror12-13 höst</vt:lpstr>
      <vt:lpstr>Siffror11-12</vt:lpstr>
      <vt:lpstr>Siffror09-10</vt:lpstr>
      <vt:lpstr>Siffror08-09</vt:lpstr>
      <vt:lpstr>Utveckling</vt:lpstr>
      <vt:lpstr>Resultat 2012-13 vår</vt:lpstr>
      <vt:lpstr>Resultat 2012-13 höst</vt:lpstr>
      <vt:lpstr>Resultat 2011-12</vt:lpstr>
      <vt:lpstr>Sorterat 2012-13 Vår</vt:lpstr>
      <vt:lpstr>Sorterat 2012-13 Höst</vt:lpstr>
      <vt:lpstr>Sorterat 2011-12</vt:lpstr>
      <vt:lpstr>Sorterat 2009-10</vt:lpstr>
      <vt:lpstr>Sorterat 2008-9</vt:lpstr>
      <vt:lpstr>Snitt 2012-2013 Vår</vt:lpstr>
      <vt:lpstr>Snitt 2012-2013 Höst</vt:lpstr>
      <vt:lpstr>Snitt 2011-2012</vt:lpstr>
      <vt:lpstr>Snitt 2009-2010</vt:lpstr>
      <vt:lpstr>Snitt 2008-2009</vt:lpstr>
      <vt:lpstr>Utveckling Diagram</vt:lpstr>
    </vt:vector>
  </TitlesOfParts>
  <Company>Smurfit Kappa Sverige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Nilsson Stig (Eslov)</dc:creator>
  <cp:lastModifiedBy>Stig Nilsson</cp:lastModifiedBy>
  <cp:lastPrinted>2013-07-25T14:35:22Z</cp:lastPrinted>
  <dcterms:created xsi:type="dcterms:W3CDTF">2010-03-22T13:21:25Z</dcterms:created>
  <dcterms:modified xsi:type="dcterms:W3CDTF">2013-07-31T06:21:33Z</dcterms:modified>
</cp:coreProperties>
</file>